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sfsuser\Desktop\Sales Docs Spring 2022\"/>
    </mc:Choice>
  </mc:AlternateContent>
  <bookViews>
    <workbookView xWindow="-30" yWindow="-18120" windowWidth="29040" windowHeight="18240"/>
  </bookViews>
  <sheets>
    <sheet name="Sheet1" sheetId="1" r:id="rId1"/>
  </sheets>
  <definedNames>
    <definedName name="_xlnm.Print_Area" localSheetId="0">Sheet1!$A$1:$G$172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4" i="1" l="1"/>
  <c r="G166" i="1"/>
  <c r="G52" i="1" l="1"/>
  <c r="G134" i="1" l="1"/>
  <c r="G62" i="1" l="1"/>
  <c r="G150" i="1" l="1"/>
  <c r="G149" i="1"/>
  <c r="G148" i="1"/>
  <c r="G147" i="1"/>
  <c r="G146" i="1"/>
  <c r="G145" i="1"/>
  <c r="G53" i="1"/>
  <c r="G51" i="1"/>
  <c r="G50" i="1"/>
  <c r="G49" i="1"/>
  <c r="G48" i="1"/>
  <c r="G47" i="1"/>
  <c r="G102" i="1"/>
  <c r="G101" i="1"/>
  <c r="G100" i="1"/>
  <c r="G99" i="1"/>
  <c r="G98" i="1"/>
  <c r="G97" i="1"/>
  <c r="G96" i="1"/>
  <c r="G95" i="1"/>
  <c r="G94" i="1"/>
  <c r="G93" i="1"/>
  <c r="G92" i="1"/>
  <c r="G91" i="1"/>
  <c r="G90" i="1"/>
  <c r="G89" i="1"/>
  <c r="G88" i="1"/>
  <c r="G87" i="1"/>
  <c r="G140" i="1"/>
  <c r="G139" i="1"/>
  <c r="G138" i="1"/>
  <c r="G137" i="1"/>
  <c r="G136" i="1"/>
  <c r="G135" i="1"/>
  <c r="G133" i="1"/>
  <c r="G132" i="1"/>
  <c r="G131" i="1"/>
  <c r="G130" i="1"/>
  <c r="G129" i="1"/>
  <c r="G128" i="1"/>
  <c r="G127" i="1"/>
  <c r="G126" i="1"/>
  <c r="G125" i="1"/>
  <c r="G124" i="1"/>
  <c r="G123" i="1"/>
  <c r="G122" i="1"/>
  <c r="G121" i="1"/>
  <c r="G120" i="1"/>
  <c r="G119" i="1"/>
  <c r="G118" i="1"/>
  <c r="G117" i="1"/>
  <c r="G116" i="1"/>
  <c r="G115" i="1"/>
  <c r="G114" i="1"/>
  <c r="G113" i="1"/>
  <c r="G112" i="1"/>
  <c r="G111" i="1"/>
  <c r="G63" i="1"/>
  <c r="G64" i="1"/>
  <c r="G65" i="1"/>
  <c r="G66" i="1"/>
  <c r="G67" i="1"/>
  <c r="G68" i="1"/>
  <c r="G69" i="1"/>
  <c r="G70" i="1"/>
  <c r="G71" i="1"/>
  <c r="G72" i="1"/>
  <c r="G73" i="1"/>
  <c r="G74" i="1"/>
  <c r="G75" i="1"/>
  <c r="G76" i="1"/>
  <c r="G77" i="1"/>
  <c r="G78" i="1"/>
  <c r="G151" i="1" l="1"/>
  <c r="G160" i="1" s="1"/>
  <c r="G54" i="1"/>
  <c r="G156" i="1" s="1"/>
  <c r="G141" i="1"/>
  <c r="G159" i="1" s="1"/>
  <c r="G103" i="1"/>
  <c r="G158" i="1" s="1"/>
  <c r="G79" i="1"/>
  <c r="G157" i="1" s="1"/>
  <c r="G161" i="1" l="1"/>
  <c r="G171" i="1" l="1"/>
  <c r="G170" i="1"/>
  <c r="G172" i="1" l="1"/>
</calcChain>
</file>

<file path=xl/sharedStrings.xml><?xml version="1.0" encoding="utf-8"?>
<sst xmlns="http://schemas.openxmlformats.org/spreadsheetml/2006/main" count="183" uniqueCount="135">
  <si>
    <r>
      <t>Check</t>
    </r>
    <r>
      <rPr>
        <sz val="8"/>
        <color rgb="FF000000"/>
        <rFont val="Times New Roman"/>
        <family val="1"/>
      </rPr>
      <t xml:space="preserve">—Make checks payable to: </t>
    </r>
    <r>
      <rPr>
        <sz val="8"/>
        <rFont val="Times New Roman"/>
        <family val="1"/>
      </rPr>
      <t>Colorado State Forest Service Nursery</t>
    </r>
  </si>
  <si>
    <r>
      <t>Credit Card</t>
    </r>
    <r>
      <rPr>
        <sz val="8"/>
        <color rgb="FF000000"/>
        <rFont val="Times New Roman"/>
        <family val="1"/>
      </rPr>
      <t>– We accept all major credit cards, and payment can be submitted online at:</t>
    </r>
  </si>
  <si>
    <t>https://secure.payconex.net/paymentpage/enhanced/index.php?action=view&amp;aid=120615368184&amp;id=83084</t>
  </si>
  <si>
    <t>Deciduous Trees</t>
  </si>
  <si>
    <r>
      <t>Bare Root</t>
    </r>
    <r>
      <rPr>
        <sz val="9"/>
        <color rgb="FF000000"/>
        <rFont val="Times New Roman"/>
        <family val="1"/>
      </rPr>
      <t xml:space="preserve"> </t>
    </r>
  </si>
  <si>
    <t>Large Tube</t>
  </si>
  <si>
    <t>XL Pot</t>
  </si>
  <si>
    <t>40ci</t>
  </si>
  <si>
    <t>60ci</t>
  </si>
  <si>
    <t>Species Name</t>
  </si>
  <si>
    <t>Quantity</t>
  </si>
  <si>
    <t>Subtotals</t>
  </si>
  <si>
    <t>Siberian Elm</t>
  </si>
  <si>
    <t>Hybrid Cottonwood</t>
  </si>
  <si>
    <t>Hackberry</t>
  </si>
  <si>
    <t>Lanceleaf Cottonwood</t>
  </si>
  <si>
    <t>Bur Oak</t>
  </si>
  <si>
    <t>Peachleaf Willow</t>
  </si>
  <si>
    <t>Prairie Sky Poplar</t>
  </si>
  <si>
    <t>Honeylocust</t>
  </si>
  <si>
    <t>Quaking Aspen</t>
  </si>
  <si>
    <t>Narrowleaf Cottonwood</t>
  </si>
  <si>
    <t>Thinleaf Alder</t>
  </si>
  <si>
    <t>Water Birch</t>
  </si>
  <si>
    <t>Plains Cottonwood</t>
  </si>
  <si>
    <t>Kentucky Coffeetree</t>
  </si>
  <si>
    <t>Northern Catalpa</t>
  </si>
  <si>
    <t>Littleleaf Linden</t>
  </si>
  <si>
    <t>Rocky Mountain Maple</t>
  </si>
  <si>
    <t>Deciduous Tree Total</t>
  </si>
  <si>
    <t>Coniferous Trees</t>
  </si>
  <si>
    <t>Ponderosa Pine</t>
  </si>
  <si>
    <t>Eastern Red Cedar</t>
  </si>
  <si>
    <t>Rocky Mountain Juniper</t>
  </si>
  <si>
    <t>Austrian Pine</t>
  </si>
  <si>
    <t>Colorado Blue Spruce</t>
  </si>
  <si>
    <t>Douglas Fir</t>
  </si>
  <si>
    <t>Engelmann Spruce</t>
  </si>
  <si>
    <t>Piñon Pine</t>
  </si>
  <si>
    <t>Lodgepole Pine</t>
  </si>
  <si>
    <t>Scotch Pine</t>
  </si>
  <si>
    <t>White Fir</t>
  </si>
  <si>
    <t>Bristlecone Pine</t>
  </si>
  <si>
    <t>Limber Pine</t>
  </si>
  <si>
    <t>Black Hills Spruce</t>
  </si>
  <si>
    <t>Bosnian Pine</t>
  </si>
  <si>
    <t>South West White Pine</t>
  </si>
  <si>
    <t>Coniferous Tree Total</t>
  </si>
  <si>
    <t xml:space="preserve">Deciduous Shrubs </t>
  </si>
  <si>
    <t>Caragana</t>
  </si>
  <si>
    <t>Peking Cotoneaster</t>
  </si>
  <si>
    <t>Gambel Oak</t>
  </si>
  <si>
    <t>Chokecherry</t>
  </si>
  <si>
    <t>Common Lilac</t>
  </si>
  <si>
    <t>Native Plum</t>
  </si>
  <si>
    <t>Three Leaf Sumac</t>
  </si>
  <si>
    <t>Sand Cherry</t>
  </si>
  <si>
    <t>Nanking Cherry</t>
  </si>
  <si>
    <t>Wood’s Rose</t>
  </si>
  <si>
    <t>Silver Buffaloberry</t>
  </si>
  <si>
    <t>Golden Currant</t>
  </si>
  <si>
    <t>Red-Osier Dogwood</t>
  </si>
  <si>
    <t>New Mexico Privet</t>
  </si>
  <si>
    <t>Wax Currant</t>
  </si>
  <si>
    <t>Coyote Willow</t>
  </si>
  <si>
    <t>Manchurian Apricot</t>
  </si>
  <si>
    <t>4-Wing Saltbush</t>
  </si>
  <si>
    <t>Mountain Mahogany</t>
  </si>
  <si>
    <t>Return Order Forms To:
Colorado State Forest Service Nursery
5060 Campus Delivery
Fort Collins, CO 80523-5060</t>
  </si>
  <si>
    <t>Phone: 970-491-8429
Fax: 970-491-8250
E-mail: CSFS_Trees@mail.colostate.edu</t>
  </si>
  <si>
    <t>http://csfs.colostate.edu/seedling-tree-nursery/seedling-nursery-inventory/</t>
  </si>
  <si>
    <t>QUANTITIES ARE LIMITED
CHECK THE CSFS SEEDLING NURSERY ONLINE INVENTORY FOR CURRENT AVAILABILITY</t>
  </si>
  <si>
    <t>Name:</t>
  </si>
  <si>
    <t>Mailing Address:</t>
  </si>
  <si>
    <t>City:</t>
  </si>
  <si>
    <t>State:</t>
  </si>
  <si>
    <t>Zip:</t>
  </si>
  <si>
    <t>Phone:</t>
  </si>
  <si>
    <t>County:</t>
  </si>
  <si>
    <t>E-mail:</t>
  </si>
  <si>
    <t>Payment:</t>
  </si>
  <si>
    <t>Order #
For Internal Use</t>
  </si>
  <si>
    <t>Delivery Options:</t>
  </si>
  <si>
    <t>Street Address:</t>
  </si>
  <si>
    <t>Preferred date for delivery:</t>
  </si>
  <si>
    <t>UPS Shipments begin mid-march. Actual shipment date will be set in order to time delivery as close to the date you indicate as possible</t>
  </si>
  <si>
    <t>Perennial Wildflowers</t>
  </si>
  <si>
    <t>Wild Bergamot</t>
  </si>
  <si>
    <t>Colorado Blue Columbine</t>
  </si>
  <si>
    <t>Black Eyed Susan</t>
  </si>
  <si>
    <t>Rocky Mountain Penstemon</t>
  </si>
  <si>
    <t>Eastern Purple Coneflower</t>
  </si>
  <si>
    <t>Blanket Flower</t>
  </si>
  <si>
    <t>Perennial Wildflowers Grand Total:</t>
  </si>
  <si>
    <t>Please indicate total number of seedlings desired. (Rather than number of boxes/bundles/etc.)
Be sure that you’re ordering full lots. (Bare Root in multiples of 25, tubes in multiples of 30, 40ci in multiples of 20, etc.)
Record total price for each species in the far right column.</t>
  </si>
  <si>
    <t>Deciduous Trees Grand Total:</t>
  </si>
  <si>
    <t>Coniferous Trees Grand Total:</t>
  </si>
  <si>
    <t>Antelope Bitterbrush</t>
  </si>
  <si>
    <t>Saskatoon Serviceberry</t>
  </si>
  <si>
    <t>Cliff Spirea</t>
  </si>
  <si>
    <t>False Indigobush</t>
  </si>
  <si>
    <t>Thimbleberry</t>
  </si>
  <si>
    <t>Red Elderberry</t>
  </si>
  <si>
    <t>Mountain Big Sagebrush</t>
  </si>
  <si>
    <t>Wyoming Big Sagebrush</t>
  </si>
  <si>
    <t>Shrubby Cinquefoil</t>
  </si>
  <si>
    <t>Western Snowberry</t>
  </si>
  <si>
    <t>Supplies</t>
  </si>
  <si>
    <r>
      <t xml:space="preserve">Weed Barrier Fabric – Single 6’ x 300’ Roll - </t>
    </r>
    <r>
      <rPr>
        <b/>
        <sz val="10"/>
        <rFont val="Times New Roman"/>
        <family val="1"/>
      </rPr>
      <t>$120 per roll</t>
    </r>
  </si>
  <si>
    <r>
      <t xml:space="preserve">Fabric Pins - 10” x 2” Box of 500 - </t>
    </r>
    <r>
      <rPr>
        <b/>
        <sz val="10"/>
        <color rgb="FF000000"/>
        <rFont val="Times New Roman"/>
        <family val="1"/>
      </rPr>
      <t>$70 per box</t>
    </r>
  </si>
  <si>
    <r>
      <t xml:space="preserve">36” Rabbit Guards – Includes 1 Bamboo Stake </t>
    </r>
    <r>
      <rPr>
        <sz val="10"/>
        <color rgb="FFFF0000"/>
        <rFont val="Times New Roman"/>
        <family val="1"/>
      </rPr>
      <t xml:space="preserve"> </t>
    </r>
    <r>
      <rPr>
        <sz val="10"/>
        <rFont val="Times New Roman"/>
        <family val="1"/>
      </rPr>
      <t>-</t>
    </r>
    <r>
      <rPr>
        <sz val="10"/>
        <color rgb="FFFF0000"/>
        <rFont val="Times New Roman"/>
        <family val="1"/>
      </rPr>
      <t xml:space="preserve"> </t>
    </r>
    <r>
      <rPr>
        <b/>
        <sz val="10"/>
        <rFont val="Times New Roman"/>
        <family val="1"/>
      </rPr>
      <t>$1.50 each</t>
    </r>
  </si>
  <si>
    <r>
      <t xml:space="preserve">Bamboo Stakes – 36” Length </t>
    </r>
    <r>
      <rPr>
        <b/>
        <sz val="10"/>
        <rFont val="Times New Roman"/>
        <family val="1"/>
      </rPr>
      <t>- $.35 each</t>
    </r>
  </si>
  <si>
    <r>
      <t xml:space="preserve">Polymer – 1lb Bag, Medium Grain </t>
    </r>
    <r>
      <rPr>
        <b/>
        <sz val="10"/>
        <rFont val="Times New Roman"/>
        <family val="1"/>
      </rPr>
      <t>- $15 per lb.</t>
    </r>
  </si>
  <si>
    <r>
      <t xml:space="preserve">Polymer - .1lb Bag, For Bare Root Dip </t>
    </r>
    <r>
      <rPr>
        <b/>
        <sz val="10"/>
        <rFont val="Times New Roman"/>
        <family val="1"/>
      </rPr>
      <t>- $1.75 per package</t>
    </r>
  </si>
  <si>
    <t>Supplies Grand Total:</t>
  </si>
  <si>
    <t>Tree and Supplies Totals</t>
  </si>
  <si>
    <t>Perennial Wildflower Total</t>
  </si>
  <si>
    <t>Deciduous Shrub Total</t>
  </si>
  <si>
    <t>Supplies Total</t>
  </si>
  <si>
    <t>Total for Trees and Supplies</t>
  </si>
  <si>
    <t>Supplies cannot be shipped and must be picked up at the nursery</t>
  </si>
  <si>
    <t>Deciduous Shrubs  Grand Total:</t>
  </si>
  <si>
    <t>Sales and Tax Calculator</t>
  </si>
  <si>
    <t>Tax Exemption Number</t>
  </si>
  <si>
    <t>Trees and Supplies Total</t>
  </si>
  <si>
    <t>Total Taxes</t>
  </si>
  <si>
    <t>Total Order Cost</t>
  </si>
  <si>
    <t>Grand Total</t>
  </si>
  <si>
    <t>Total Tree and Supplies Cost</t>
  </si>
  <si>
    <t>Total Sales Tax</t>
  </si>
  <si>
    <t>Visit our website at:
http://csfs.colostate.edu/seedling-tree-nursery/</t>
  </si>
  <si>
    <t>Seedling Order Form
2021-2022</t>
  </si>
  <si>
    <t>Leadplant</t>
  </si>
  <si>
    <t>Stiff Goldenrod</t>
  </si>
  <si>
    <t>(IN ORDER TO ENSURE PAYMENT AMOUNT IS CORRECT, PLEASE AWAIT CONFIRMATION FROM NURSERY BEFORE SUBMITTING ANY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</si>
</sst>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00"/>
    <numFmt numFmtId="165" formatCode="&quot;per lot of &quot;##"/>
  </numFmts>
  <fonts count="28" x14ac:knownFonts="1">
    <font>
      <sz val="11"/>
      <color theme="1"/>
      <name val="Calibri"/>
      <family val="2"/>
      <scheme val="minor"/>
    </font>
    <font>
      <sz val="11"/>
      <color theme="1"/>
      <name val="Calibri"/>
      <family val="2"/>
      <scheme val="minor"/>
    </font>
    <font>
      <b/>
      <sz val="11"/>
      <color theme="1"/>
      <name val="Calibri"/>
      <family val="2"/>
      <scheme val="minor"/>
    </font>
    <font>
      <sz val="8"/>
      <name val="Times New Roman"/>
      <family val="1"/>
    </font>
    <font>
      <sz val="8"/>
      <color rgb="FF000000"/>
      <name val="Times New Roman"/>
      <family val="1"/>
    </font>
    <font>
      <b/>
      <sz val="10"/>
      <color rgb="FF000000"/>
      <name val="Calibri"/>
      <family val="2"/>
      <scheme val="minor"/>
    </font>
    <font>
      <b/>
      <sz val="18"/>
      <color rgb="FF000000"/>
      <name val="Times New Roman"/>
      <family val="1"/>
    </font>
    <font>
      <sz val="10"/>
      <color rgb="FF000000"/>
      <name val="Times New Roman"/>
      <family val="1"/>
    </font>
    <font>
      <b/>
      <sz val="8"/>
      <color rgb="FF000000"/>
      <name val="Times New Roman"/>
      <family val="1"/>
    </font>
    <font>
      <b/>
      <sz val="10"/>
      <color rgb="FF000000"/>
      <name val="Times New Roman"/>
      <family val="1"/>
    </font>
    <font>
      <b/>
      <u/>
      <sz val="14"/>
      <color rgb="FF000000"/>
      <name val="Times New Roman"/>
      <family val="1"/>
    </font>
    <font>
      <sz val="9"/>
      <color rgb="FF000000"/>
      <name val="Times New Roman"/>
      <family val="1"/>
    </font>
    <font>
      <b/>
      <sz val="9"/>
      <color rgb="FF000000"/>
      <name val="Times New Roman"/>
      <family val="1"/>
    </font>
    <font>
      <b/>
      <u/>
      <sz val="16"/>
      <color rgb="FF000000"/>
      <name val="Times New Roman"/>
      <family val="1"/>
    </font>
    <font>
      <sz val="9"/>
      <name val="Times New Roman"/>
      <family val="1"/>
    </font>
    <font>
      <sz val="10"/>
      <name val="Times New Roman"/>
      <family val="1"/>
    </font>
    <font>
      <b/>
      <sz val="10"/>
      <name val="Times New Roman"/>
      <family val="1"/>
    </font>
    <font>
      <sz val="10"/>
      <color rgb="FFFF0000"/>
      <name val="Times New Roman"/>
      <family val="1"/>
    </font>
    <font>
      <u/>
      <sz val="11"/>
      <color theme="10"/>
      <name val="Calibri"/>
      <family val="2"/>
      <scheme val="minor"/>
    </font>
    <font>
      <sz val="10"/>
      <color theme="1"/>
      <name val="Calibri"/>
      <family val="2"/>
      <scheme val="minor"/>
    </font>
    <font>
      <sz val="8"/>
      <color theme="1"/>
      <name val="Calibri"/>
      <family val="2"/>
      <scheme val="minor"/>
    </font>
    <font>
      <b/>
      <sz val="22"/>
      <color theme="1"/>
      <name val="Calibri"/>
      <family val="2"/>
      <scheme val="minor"/>
    </font>
    <font>
      <b/>
      <sz val="28"/>
      <color theme="1"/>
      <name val="Calibri"/>
      <family val="2"/>
      <scheme val="minor"/>
    </font>
    <font>
      <b/>
      <sz val="10"/>
      <color rgb="FFFF0000"/>
      <name val="Calibri"/>
      <family val="2"/>
      <scheme val="minor"/>
    </font>
    <font>
      <u/>
      <sz val="10"/>
      <color theme="10"/>
      <name val="Calibri"/>
      <family val="2"/>
      <scheme val="minor"/>
    </font>
    <font>
      <sz val="8"/>
      <color rgb="FF000000"/>
      <name val="Segoe UI"/>
      <family val="2"/>
    </font>
    <font>
      <u/>
      <sz val="9"/>
      <color theme="10"/>
      <name val="Calibri"/>
      <family val="2"/>
      <scheme val="minor"/>
    </font>
    <font>
      <u/>
      <sz val="8"/>
      <color theme="10"/>
      <name val="Calibri"/>
      <family val="2"/>
      <scheme val="minor"/>
    </font>
  </fonts>
  <fills count="7">
    <fill>
      <patternFill patternType="none"/>
    </fill>
    <fill>
      <patternFill patternType="gray125"/>
    </fill>
    <fill>
      <patternFill patternType="solid">
        <fgColor rgb="FFFFFFFF"/>
        <bgColor indexed="64"/>
      </patternFill>
    </fill>
    <fill>
      <patternFill patternType="solid">
        <fgColor rgb="FF76717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5" tint="0.39997558519241921"/>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diagonalDown="1">
      <left style="thin">
        <color indexed="64"/>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diagonalUp="1" diagonalDown="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8" fillId="0" borderId="0" applyNumberFormat="0" applyFill="0" applyBorder="0" applyAlignment="0" applyProtection="0"/>
  </cellStyleXfs>
  <cellXfs count="144">
    <xf numFmtId="0" fontId="0" fillId="0" borderId="0" xfId="0"/>
    <xf numFmtId="0" fontId="8" fillId="0" borderId="0" xfId="0" applyFont="1" applyAlignment="1">
      <alignment vertical="center"/>
    </xf>
    <xf numFmtId="0" fontId="7"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7" fillId="0" borderId="0" xfId="0" applyFont="1"/>
    <xf numFmtId="0" fontId="0" fillId="0" borderId="7" xfId="0" applyBorder="1"/>
    <xf numFmtId="0" fontId="13" fillId="0" borderId="0" xfId="0" applyFont="1"/>
    <xf numFmtId="0" fontId="0" fillId="0" borderId="4" xfId="0" applyBorder="1"/>
    <xf numFmtId="0" fontId="20" fillId="0" borderId="0" xfId="0" applyFont="1" applyAlignment="1">
      <alignment vertical="top" wrapText="1"/>
    </xf>
    <xf numFmtId="0" fontId="0" fillId="0" borderId="0" xfId="0" applyBorder="1" applyAlignment="1">
      <alignment horizontal="center"/>
    </xf>
    <xf numFmtId="0" fontId="0" fillId="0" borderId="8" xfId="0" applyBorder="1"/>
    <xf numFmtId="0" fontId="0" fillId="0" borderId="10" xfId="0" applyBorder="1"/>
    <xf numFmtId="0" fontId="0" fillId="0" borderId="0" xfId="0" applyBorder="1"/>
    <xf numFmtId="0" fontId="0" fillId="0" borderId="9" xfId="0" applyBorder="1"/>
    <xf numFmtId="0" fontId="0" fillId="0" borderId="11" xfId="0" applyBorder="1"/>
    <xf numFmtId="0" fontId="9" fillId="0" borderId="0" xfId="0" applyFont="1" applyAlignment="1">
      <alignment horizontal="left" vertical="center" readingOrder="1"/>
    </xf>
    <xf numFmtId="0" fontId="19" fillId="0" borderId="10" xfId="0" applyFont="1" applyBorder="1"/>
    <xf numFmtId="0" fontId="19" fillId="0" borderId="0" xfId="0" applyFont="1" applyBorder="1"/>
    <xf numFmtId="0" fontId="19" fillId="0" borderId="8" xfId="0" applyFont="1" applyBorder="1"/>
    <xf numFmtId="0" fontId="19" fillId="0" borderId="0" xfId="0" applyFont="1" applyBorder="1" applyAlignment="1">
      <alignment horizontal="left"/>
    </xf>
    <xf numFmtId="0" fontId="7" fillId="0" borderId="0" xfId="0" applyFont="1" applyAlignment="1">
      <alignment horizontal="left" vertical="center" readingOrder="1"/>
    </xf>
    <xf numFmtId="164" fontId="14" fillId="0" borderId="12" xfId="1" applyNumberFormat="1" applyFont="1" applyBorder="1" applyAlignment="1">
      <alignment horizontal="center" vertical="center" wrapText="1"/>
    </xf>
    <xf numFmtId="165" fontId="14" fillId="0" borderId="12" xfId="0" applyNumberFormat="1" applyFont="1" applyBorder="1" applyAlignment="1">
      <alignment horizontal="center" vertical="center" wrapText="1"/>
    </xf>
    <xf numFmtId="165" fontId="11" fillId="0" borderId="12" xfId="0" applyNumberFormat="1" applyFont="1" applyBorder="1" applyAlignment="1">
      <alignment horizontal="center" vertical="center" wrapText="1"/>
    </xf>
    <xf numFmtId="2" fontId="11" fillId="3" borderId="24" xfId="0" applyNumberFormat="1" applyFont="1" applyFill="1" applyBorder="1" applyAlignment="1">
      <alignment horizontal="center" vertical="center" wrapText="1"/>
    </xf>
    <xf numFmtId="44" fontId="2" fillId="0" borderId="29" xfId="0" applyNumberFormat="1" applyFont="1" applyBorder="1"/>
    <xf numFmtId="44" fontId="0" fillId="0" borderId="31" xfId="0" applyNumberFormat="1" applyBorder="1"/>
    <xf numFmtId="0" fontId="11" fillId="0" borderId="21" xfId="0" applyFont="1" applyBorder="1" applyAlignment="1">
      <alignment horizontal="left" vertical="center" wrapText="1"/>
    </xf>
    <xf numFmtId="44" fontId="0" fillId="0" borderId="31" xfId="1" applyFont="1" applyBorder="1"/>
    <xf numFmtId="0" fontId="11" fillId="0" borderId="25" xfId="0" applyFont="1" applyBorder="1" applyAlignment="1">
      <alignment horizontal="left" vertical="center" wrapText="1"/>
    </xf>
    <xf numFmtId="44" fontId="0" fillId="0" borderId="32" xfId="1" applyFont="1" applyBorder="1"/>
    <xf numFmtId="44" fontId="0" fillId="0" borderId="34" xfId="1" applyFont="1" applyBorder="1"/>
    <xf numFmtId="0" fontId="11" fillId="0" borderId="21" xfId="0" applyFont="1" applyBorder="1" applyAlignment="1">
      <alignment vertical="center" wrapText="1"/>
    </xf>
    <xf numFmtId="0" fontId="11" fillId="0" borderId="35" xfId="0" applyFont="1" applyBorder="1" applyAlignment="1">
      <alignment horizontal="left" vertical="center" wrapText="1"/>
    </xf>
    <xf numFmtId="2" fontId="11" fillId="3" borderId="36" xfId="0" applyNumberFormat="1" applyFont="1" applyFill="1" applyBorder="1" applyAlignment="1">
      <alignment horizontal="center" vertical="center" wrapText="1"/>
    </xf>
    <xf numFmtId="44" fontId="0" fillId="0" borderId="30" xfId="1" applyFont="1" applyBorder="1"/>
    <xf numFmtId="0" fontId="12" fillId="0" borderId="38" xfId="0" applyFont="1" applyBorder="1" applyAlignment="1">
      <alignment horizontal="center" vertical="center" wrapText="1"/>
    </xf>
    <xf numFmtId="0" fontId="12" fillId="0" borderId="22" xfId="0" applyFont="1" applyBorder="1" applyAlignment="1">
      <alignment horizontal="left" vertical="center" wrapText="1"/>
    </xf>
    <xf numFmtId="0" fontId="12" fillId="2" borderId="23"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1" fillId="0" borderId="35" xfId="0" applyFont="1" applyBorder="1" applyAlignment="1">
      <alignment vertical="center" wrapText="1"/>
    </xf>
    <xf numFmtId="2" fontId="0" fillId="5" borderId="13" xfId="0" applyNumberFormat="1" applyFill="1" applyBorder="1" applyProtection="1">
      <protection locked="0"/>
    </xf>
    <xf numFmtId="0" fontId="19" fillId="5" borderId="15" xfId="0" applyFont="1" applyFill="1" applyBorder="1" applyAlignment="1" applyProtection="1">
      <alignment horizontal="left"/>
      <protection locked="0"/>
    </xf>
    <xf numFmtId="0" fontId="0" fillId="5" borderId="15" xfId="0" applyFill="1" applyBorder="1" applyAlignment="1" applyProtection="1">
      <alignment horizontal="left"/>
      <protection locked="0"/>
    </xf>
    <xf numFmtId="1" fontId="11" fillId="3" borderId="36" xfId="0" applyNumberFormat="1" applyFont="1" applyFill="1" applyBorder="1" applyAlignment="1">
      <alignment vertical="center" wrapText="1"/>
    </xf>
    <xf numFmtId="1" fontId="11" fillId="3" borderId="24" xfId="0" applyNumberFormat="1" applyFont="1" applyFill="1" applyBorder="1" applyAlignment="1">
      <alignment vertical="center" wrapText="1"/>
    </xf>
    <xf numFmtId="1" fontId="11" fillId="3" borderId="28" xfId="0" applyNumberFormat="1" applyFont="1" applyFill="1" applyBorder="1" applyAlignment="1">
      <alignment vertical="center" wrapText="1"/>
    </xf>
    <xf numFmtId="1" fontId="0" fillId="5" borderId="13" xfId="0" applyNumberFormat="1" applyFill="1" applyBorder="1" applyAlignment="1" applyProtection="1">
      <alignment horizontal="center"/>
      <protection locked="0"/>
    </xf>
    <xf numFmtId="0" fontId="12" fillId="0" borderId="25" xfId="0" applyFont="1" applyBorder="1" applyAlignment="1">
      <alignment horizontal="left" vertical="center" wrapText="1"/>
    </xf>
    <xf numFmtId="0" fontId="12" fillId="2" borderId="13"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2" fillId="0" borderId="0" xfId="0" applyFont="1" applyBorder="1" applyAlignment="1">
      <alignment horizontal="right"/>
    </xf>
    <xf numFmtId="44" fontId="2" fillId="0" borderId="0" xfId="0" applyNumberFormat="1" applyFont="1" applyBorder="1"/>
    <xf numFmtId="44" fontId="0" fillId="0" borderId="30" xfId="0" applyNumberFormat="1" applyBorder="1"/>
    <xf numFmtId="0" fontId="7" fillId="0" borderId="43" xfId="0" applyFont="1" applyBorder="1" applyAlignment="1">
      <alignment vertical="center" wrapText="1"/>
    </xf>
    <xf numFmtId="0" fontId="7" fillId="0" borderId="44" xfId="0" applyFont="1" applyBorder="1" applyAlignment="1">
      <alignment vertical="center" wrapText="1"/>
    </xf>
    <xf numFmtId="10" fontId="7" fillId="0" borderId="16" xfId="0" applyNumberFormat="1" applyFont="1" applyBorder="1" applyAlignment="1">
      <alignment vertical="center" wrapText="1"/>
    </xf>
    <xf numFmtId="44" fontId="7" fillId="0" borderId="30" xfId="0" applyNumberFormat="1" applyFont="1" applyBorder="1" applyAlignment="1">
      <alignment vertical="center" wrapText="1"/>
    </xf>
    <xf numFmtId="44" fontId="7" fillId="0" borderId="32" xfId="0" applyNumberFormat="1" applyFont="1" applyBorder="1" applyAlignment="1">
      <alignment vertical="center" wrapText="1"/>
    </xf>
    <xf numFmtId="44" fontId="21" fillId="0" borderId="29" xfId="0" applyNumberFormat="1" applyFont="1" applyBorder="1"/>
    <xf numFmtId="0" fontId="0" fillId="5" borderId="19" xfId="0" applyFill="1" applyBorder="1" applyAlignment="1" applyProtection="1">
      <alignment horizontal="left"/>
      <protection locked="0"/>
    </xf>
    <xf numFmtId="0" fontId="19" fillId="0" borderId="7" xfId="0" applyFont="1" applyBorder="1"/>
    <xf numFmtId="0" fontId="19" fillId="5" borderId="19" xfId="0" applyFont="1" applyFill="1" applyBorder="1" applyAlignment="1" applyProtection="1">
      <alignment horizontal="left"/>
      <protection locked="0"/>
    </xf>
    <xf numFmtId="0" fontId="19" fillId="0" borderId="7" xfId="0" applyFont="1" applyBorder="1" applyAlignment="1">
      <alignment horizontal="left"/>
    </xf>
    <xf numFmtId="0" fontId="19" fillId="0" borderId="4" xfId="0" applyFont="1" applyBorder="1"/>
    <xf numFmtId="0" fontId="2" fillId="6" borderId="1" xfId="0" applyFont="1" applyFill="1" applyBorder="1" applyAlignment="1">
      <alignment horizontal="right"/>
    </xf>
    <xf numFmtId="0" fontId="2" fillId="6" borderId="2" xfId="0" applyFont="1" applyFill="1" applyBorder="1" applyAlignment="1">
      <alignment horizontal="right"/>
    </xf>
    <xf numFmtId="44" fontId="2" fillId="6" borderId="3" xfId="0" applyNumberFormat="1" applyFont="1" applyFill="1" applyBorder="1"/>
    <xf numFmtId="0" fontId="11" fillId="0" borderId="0" xfId="0" applyFont="1" applyAlignment="1">
      <alignment horizontal="left" vertical="center" readingOrder="1"/>
    </xf>
    <xf numFmtId="0" fontId="5" fillId="0" borderId="0" xfId="0" applyFont="1" applyAlignment="1">
      <alignment vertical="center"/>
    </xf>
    <xf numFmtId="0" fontId="26" fillId="0" borderId="0" xfId="2" applyFont="1" applyAlignment="1">
      <alignment horizontal="left" vertical="top" wrapText="1"/>
    </xf>
    <xf numFmtId="0" fontId="11" fillId="0" borderId="22" xfId="0" applyFont="1" applyBorder="1" applyAlignment="1">
      <alignment vertical="center" wrapText="1"/>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21" fillId="0" borderId="26" xfId="0" applyFont="1" applyBorder="1" applyAlignment="1">
      <alignment horizontal="right"/>
    </xf>
    <xf numFmtId="0" fontId="21" fillId="0" borderId="27" xfId="0" applyFont="1" applyBorder="1" applyAlignment="1">
      <alignment horizontal="right"/>
    </xf>
    <xf numFmtId="0" fontId="7" fillId="0" borderId="35" xfId="0" applyFont="1" applyBorder="1" applyAlignment="1">
      <alignment vertical="center" wrapText="1"/>
    </xf>
    <xf numFmtId="0" fontId="7" fillId="0" borderId="14" xfId="0" applyFont="1" applyBorder="1" applyAlignment="1">
      <alignment vertical="center" wrapText="1"/>
    </xf>
    <xf numFmtId="0" fontId="7" fillId="0" borderId="25" xfId="0" applyFont="1" applyBorder="1" applyAlignment="1">
      <alignment vertical="center" wrapText="1"/>
    </xf>
    <xf numFmtId="0" fontId="7" fillId="0" borderId="13" xfId="0" applyFont="1" applyBorder="1" applyAlignment="1">
      <alignment vertical="center" wrapText="1"/>
    </xf>
    <xf numFmtId="0" fontId="2" fillId="0" borderId="26" xfId="0" applyFont="1" applyBorder="1" applyAlignment="1">
      <alignment horizontal="right"/>
    </xf>
    <xf numFmtId="0" fontId="2" fillId="0" borderId="27" xfId="0" applyFont="1" applyBorder="1" applyAlignment="1">
      <alignment horizontal="right"/>
    </xf>
    <xf numFmtId="44" fontId="7" fillId="0" borderId="17" xfId="0" applyNumberFormat="1" applyFont="1" applyBorder="1" applyAlignment="1">
      <alignment horizontal="center" vertical="center" wrapText="1"/>
    </xf>
    <xf numFmtId="0" fontId="7" fillId="0" borderId="17" xfId="0" applyFont="1" applyBorder="1" applyAlignment="1">
      <alignment horizontal="center" vertical="center" wrapText="1"/>
    </xf>
    <xf numFmtId="44" fontId="0" fillId="5" borderId="12" xfId="0" applyNumberFormat="1" applyFill="1" applyBorder="1" applyAlignment="1" applyProtection="1">
      <alignment horizontal="left"/>
      <protection locked="0"/>
    </xf>
    <xf numFmtId="0" fontId="7" fillId="0" borderId="35" xfId="0" applyFont="1" applyBorder="1" applyAlignment="1">
      <alignment horizontal="right" vertical="center" wrapText="1"/>
    </xf>
    <xf numFmtId="0" fontId="7" fillId="0" borderId="14" xfId="0" applyFont="1" applyBorder="1" applyAlignment="1">
      <alignment horizontal="right" vertical="center" wrapText="1"/>
    </xf>
    <xf numFmtId="0" fontId="7" fillId="0" borderId="21" xfId="0" applyFont="1" applyBorder="1" applyAlignment="1">
      <alignment horizontal="right" vertical="center" wrapText="1"/>
    </xf>
    <xf numFmtId="0" fontId="7" fillId="0" borderId="12" xfId="0" applyFont="1" applyBorder="1" applyAlignment="1">
      <alignment horizontal="right" vertical="center" wrapText="1"/>
    </xf>
    <xf numFmtId="0" fontId="17" fillId="0" borderId="26" xfId="0" applyFont="1" applyBorder="1" applyAlignment="1">
      <alignment horizontal="center" vertical="center" wrapText="1"/>
    </xf>
    <xf numFmtId="0" fontId="17" fillId="0" borderId="27" xfId="0" applyFont="1" applyBorder="1" applyAlignment="1">
      <alignment horizontal="center" vertical="center" wrapText="1"/>
    </xf>
    <xf numFmtId="0" fontId="7" fillId="0" borderId="21" xfId="0" applyFont="1" applyBorder="1" applyAlignment="1">
      <alignment vertical="center" wrapText="1"/>
    </xf>
    <xf numFmtId="0" fontId="7" fillId="0" borderId="12" xfId="0" applyFont="1" applyBorder="1" applyAlignment="1">
      <alignment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5"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0"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21"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31" xfId="0" applyFont="1" applyBorder="1" applyAlignment="1">
      <alignment horizontal="center" vertical="center" wrapText="1"/>
    </xf>
    <xf numFmtId="0" fontId="19" fillId="5" borderId="17" xfId="0" applyFont="1" applyFill="1" applyBorder="1" applyAlignment="1" applyProtection="1">
      <alignment horizontal="left"/>
      <protection locked="0"/>
    </xf>
    <xf numFmtId="0" fontId="19" fillId="5" borderId="18" xfId="0" applyFont="1" applyFill="1" applyBorder="1" applyAlignment="1" applyProtection="1">
      <alignment horizontal="left"/>
      <protection locked="0"/>
    </xf>
    <xf numFmtId="0" fontId="19" fillId="5" borderId="20" xfId="0" applyFont="1" applyFill="1" applyBorder="1" applyAlignment="1" applyProtection="1">
      <alignment horizontal="left"/>
      <protection locked="0"/>
    </xf>
    <xf numFmtId="0" fontId="19" fillId="5" borderId="45" xfId="0" applyFont="1" applyFill="1" applyBorder="1" applyAlignment="1" applyProtection="1">
      <alignment horizontal="left"/>
      <protection locked="0"/>
    </xf>
    <xf numFmtId="0" fontId="19" fillId="5" borderId="15" xfId="0" applyFont="1" applyFill="1" applyBorder="1" applyAlignment="1" applyProtection="1">
      <alignment horizontal="left"/>
      <protection locked="0"/>
    </xf>
    <xf numFmtId="0" fontId="19" fillId="5" borderId="5" xfId="0" applyFont="1" applyFill="1" applyBorder="1" applyAlignment="1" applyProtection="1">
      <alignment horizontal="left"/>
      <protection locked="0"/>
    </xf>
    <xf numFmtId="0" fontId="19" fillId="5" borderId="6" xfId="0" applyFont="1" applyFill="1" applyBorder="1" applyAlignment="1" applyProtection="1">
      <alignment horizontal="left"/>
      <protection locked="0"/>
    </xf>
    <xf numFmtId="0" fontId="8" fillId="0" borderId="10" xfId="0" applyFont="1" applyBorder="1" applyAlignment="1">
      <alignment horizontal="left" vertical="center" indent="5"/>
    </xf>
    <xf numFmtId="0" fontId="8" fillId="0" borderId="0" xfId="0" applyFont="1" applyBorder="1" applyAlignment="1">
      <alignment horizontal="left" vertical="center" indent="5"/>
    </xf>
    <xf numFmtId="0" fontId="8" fillId="0" borderId="7" xfId="0" applyFont="1" applyBorder="1" applyAlignment="1">
      <alignment horizontal="left" vertical="center" indent="5"/>
    </xf>
    <xf numFmtId="0" fontId="24" fillId="0" borderId="10" xfId="2" applyFont="1" applyBorder="1" applyAlignment="1">
      <alignment horizontal="left" vertical="center" indent="5"/>
    </xf>
    <xf numFmtId="0" fontId="24" fillId="0" borderId="0" xfId="2" applyFont="1" applyBorder="1" applyAlignment="1">
      <alignment horizontal="left" vertical="center" indent="5"/>
    </xf>
    <xf numFmtId="0" fontId="24" fillId="0" borderId="7" xfId="2" applyFont="1" applyBorder="1" applyAlignment="1">
      <alignment horizontal="left" vertical="center" indent="5"/>
    </xf>
    <xf numFmtId="0" fontId="9"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20" fillId="0" borderId="13" xfId="0" applyFont="1" applyBorder="1" applyAlignment="1">
      <alignment horizontal="left" vertical="top" wrapText="1"/>
    </xf>
    <xf numFmtId="0" fontId="20" fillId="0" borderId="14" xfId="0" applyFont="1" applyBorder="1" applyAlignment="1">
      <alignment horizontal="left" vertical="top" wrapText="1"/>
    </xf>
    <xf numFmtId="0" fontId="0" fillId="5" borderId="15" xfId="0" applyFill="1" applyBorder="1" applyAlignment="1" applyProtection="1">
      <alignment horizontal="left"/>
      <protection locked="0"/>
    </xf>
    <xf numFmtId="0" fontId="0" fillId="5" borderId="19" xfId="0" applyFill="1" applyBorder="1" applyAlignment="1" applyProtection="1">
      <alignment horizontal="left"/>
      <protection locked="0"/>
    </xf>
    <xf numFmtId="0" fontId="0" fillId="5" borderId="5" xfId="0" applyFill="1" applyBorder="1" applyAlignment="1" applyProtection="1">
      <alignment horizontal="left"/>
      <protection locked="0"/>
    </xf>
    <xf numFmtId="0" fontId="0" fillId="5" borderId="6" xfId="0" applyFill="1" applyBorder="1" applyAlignment="1" applyProtection="1">
      <alignment horizontal="left"/>
      <protection locked="0"/>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3" fillId="0" borderId="11" xfId="0" applyFont="1" applyBorder="1" applyAlignment="1">
      <alignment horizontal="center" vertical="center" wrapText="1"/>
    </xf>
    <xf numFmtId="0" fontId="19" fillId="0" borderId="11" xfId="0" applyFont="1" applyBorder="1" applyAlignment="1">
      <alignment horizontal="center" vertical="center"/>
    </xf>
    <xf numFmtId="0" fontId="27" fillId="0" borderId="0" xfId="2" applyFont="1" applyAlignment="1">
      <alignment horizontal="center"/>
    </xf>
    <xf numFmtId="0" fontId="0" fillId="5" borderId="20" xfId="0" applyFill="1" applyBorder="1" applyAlignment="1" applyProtection="1">
      <alignment horizontal="left"/>
      <protection locked="0"/>
    </xf>
    <xf numFmtId="0" fontId="0" fillId="5" borderId="45" xfId="0" applyFill="1" applyBorder="1" applyAlignment="1" applyProtection="1">
      <alignment horizontal="left"/>
      <protection locked="0"/>
    </xf>
    <xf numFmtId="0" fontId="20" fillId="0" borderId="13" xfId="0" applyFont="1" applyBorder="1" applyAlignment="1">
      <alignment horizontal="right" vertical="top" wrapText="1"/>
    </xf>
    <xf numFmtId="0" fontId="20" fillId="0" borderId="14" xfId="0" applyFont="1" applyBorder="1" applyAlignment="1">
      <alignment horizontal="right" vertical="top" wrapText="1"/>
    </xf>
    <xf numFmtId="0" fontId="0" fillId="5" borderId="17" xfId="0" applyFill="1" applyBorder="1" applyAlignment="1" applyProtection="1">
      <alignment horizontal="left"/>
      <protection locked="0"/>
    </xf>
    <xf numFmtId="0" fontId="0" fillId="5" borderId="18" xfId="0" applyFill="1" applyBorder="1" applyAlignment="1" applyProtection="1">
      <alignment horizontal="left"/>
      <protection locked="0"/>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0</xdr:col>
      <xdr:colOff>1</xdr:colOff>
      <xdr:row>30</xdr:row>
      <xdr:rowOff>28574</xdr:rowOff>
    </xdr:from>
    <xdr:to>
      <xdr:col>2</xdr:col>
      <xdr:colOff>619125</xdr:colOff>
      <xdr:row>39</xdr:row>
      <xdr:rowOff>57150</xdr:rowOff>
    </xdr:to>
    <xdr:sp macro="" textlink="">
      <xdr:nvSpPr>
        <xdr:cNvPr id="1034" name="Text Box 282">
          <a:extLst>
            <a:ext uri="{FF2B5EF4-FFF2-40B4-BE49-F238E27FC236}">
              <a16:creationId xmlns:a16="http://schemas.microsoft.com/office/drawing/2014/main" id="{00000000-0008-0000-0000-00000A040000}"/>
            </a:ext>
          </a:extLst>
        </xdr:cNvPr>
        <xdr:cNvSpPr txBox="1">
          <a:spLocks noChangeArrowheads="1"/>
        </xdr:cNvSpPr>
      </xdr:nvSpPr>
      <xdr:spPr bwMode="auto">
        <a:xfrm>
          <a:off x="1" y="5714999"/>
          <a:ext cx="2857499" cy="1743076"/>
        </a:xfrm>
        <a:prstGeom prst="rect">
          <a:avLst/>
        </a:prstGeom>
        <a:noFill/>
        <a:ln w="25400" cmpd="dbl">
          <a:solidFill>
            <a:srgbClr val="FF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txBody>
        <a:bodyPr vertOverflow="clip" wrap="square" lIns="36576" tIns="36576" rIns="36576" bIns="36576" anchor="t" upright="1"/>
        <a:lstStyle/>
        <a:p>
          <a:pPr algn="ctr" rtl="0">
            <a:defRPr sz="1000"/>
          </a:pPr>
          <a:r>
            <a:rPr lang="en-US" sz="1400" b="1" i="0" u="dbl" strike="noStrike" baseline="0">
              <a:solidFill>
                <a:srgbClr val="000000"/>
              </a:solidFill>
              <a:latin typeface="Times New Roman"/>
              <a:cs typeface="Times New Roman"/>
            </a:rPr>
            <a:t>CONDITIONS OF SALE</a:t>
          </a:r>
          <a:endParaRPr lang="en-US" sz="1000" b="0" i="0" u="none" strike="noStrike" baseline="0">
            <a:solidFill>
              <a:srgbClr val="000000"/>
            </a:solidFill>
            <a:latin typeface="Calibri"/>
            <a:cs typeface="Calibri"/>
          </a:endParaRPr>
        </a:p>
        <a:p>
          <a:pPr algn="l" rtl="0">
            <a:defRPr sz="1000"/>
          </a:pPr>
          <a:r>
            <a:rPr lang="en-US" sz="1000" b="0" i="0" u="none" strike="noStrike" baseline="0">
              <a:solidFill>
                <a:srgbClr val="000000"/>
              </a:solidFill>
              <a:latin typeface="Times New Roman"/>
              <a:cs typeface="Times New Roman"/>
            </a:rPr>
            <a:t>1)</a:t>
          </a:r>
          <a:r>
            <a:rPr lang="en-US" sz="1000" b="0" i="0" u="none" strike="noStrike" baseline="0">
              <a:solidFill>
                <a:srgbClr val="000000"/>
              </a:solidFill>
              <a:latin typeface="Calibri"/>
              <a:cs typeface="Calibri"/>
            </a:rPr>
            <a:t> </a:t>
          </a:r>
          <a:r>
            <a:rPr lang="en-US" sz="1000" b="0" i="0" u="none" strike="noStrike" baseline="0">
              <a:solidFill>
                <a:srgbClr val="000000"/>
              </a:solidFill>
              <a:latin typeface="Times New Roman"/>
              <a:cs typeface="Times New Roman"/>
            </a:rPr>
            <a:t>Nursery stock is to for conservation purposes only.</a:t>
          </a:r>
          <a:endParaRPr lang="en-US" sz="1000" b="0" i="0" u="none" strike="noStrike" baseline="0">
            <a:solidFill>
              <a:srgbClr val="000000"/>
            </a:solidFill>
            <a:latin typeface="Calibri"/>
            <a:cs typeface="Calibri"/>
          </a:endParaRPr>
        </a:p>
        <a:p>
          <a:pPr algn="l" rtl="0">
            <a:defRPr sz="1000"/>
          </a:pPr>
          <a:r>
            <a:rPr lang="en-US" sz="1000" b="0" i="0" u="none" strike="noStrike" baseline="0">
              <a:solidFill>
                <a:srgbClr val="000000"/>
              </a:solidFill>
              <a:latin typeface="Times New Roman"/>
              <a:cs typeface="Times New Roman"/>
            </a:rPr>
            <a:t>2)</a:t>
          </a:r>
          <a:r>
            <a:rPr lang="en-US" sz="1000" b="0" i="0" u="none" strike="noStrike" baseline="0">
              <a:solidFill>
                <a:srgbClr val="000000"/>
              </a:solidFill>
              <a:latin typeface="Calibri"/>
              <a:cs typeface="Calibri"/>
            </a:rPr>
            <a:t> </a:t>
          </a:r>
          <a:r>
            <a:rPr lang="en-US" sz="1000" b="0" i="0" u="none" strike="noStrike" baseline="0">
              <a:solidFill>
                <a:srgbClr val="000000"/>
              </a:solidFill>
              <a:latin typeface="Times New Roman"/>
              <a:cs typeface="Times New Roman"/>
            </a:rPr>
            <a:t>Payment must be received within two weeks of order confirmation, else order may be cancelled.</a:t>
          </a:r>
          <a:endParaRPr lang="en-US" sz="1000" b="0" i="0" u="none" strike="noStrike" baseline="0">
            <a:solidFill>
              <a:srgbClr val="000000"/>
            </a:solidFill>
            <a:latin typeface="Calibri"/>
            <a:cs typeface="Calibri"/>
          </a:endParaRPr>
        </a:p>
        <a:p>
          <a:pPr algn="l" rtl="0">
            <a:defRPr sz="1000"/>
          </a:pPr>
          <a:r>
            <a:rPr lang="en-US" sz="1000" b="0" i="0" u="none" strike="noStrike" baseline="0">
              <a:solidFill>
                <a:srgbClr val="000000"/>
              </a:solidFill>
              <a:latin typeface="Times New Roman"/>
              <a:cs typeface="Times New Roman"/>
            </a:rPr>
            <a:t>3)</a:t>
          </a:r>
          <a:r>
            <a:rPr lang="en-US" sz="1000" b="0" i="0" u="none" strike="noStrike" baseline="0">
              <a:solidFill>
                <a:srgbClr val="000000"/>
              </a:solidFill>
              <a:latin typeface="Calibri"/>
              <a:cs typeface="Calibri"/>
            </a:rPr>
            <a:t> </a:t>
          </a:r>
          <a:r>
            <a:rPr lang="en-US" sz="1000" b="0" i="0" u="none" strike="noStrike" baseline="0">
              <a:solidFill>
                <a:srgbClr val="000000"/>
              </a:solidFill>
              <a:latin typeface="Times New Roman"/>
              <a:cs typeface="Times New Roman"/>
            </a:rPr>
            <a:t>Trees are living organisms that require proper care;</a:t>
          </a:r>
        </a:p>
        <a:p>
          <a:pPr algn="l" rtl="0">
            <a:defRPr sz="1000"/>
          </a:pPr>
          <a:r>
            <a:rPr lang="en-US" sz="1000" b="0" i="0" u="none" strike="noStrike" baseline="0">
              <a:solidFill>
                <a:srgbClr val="000000"/>
              </a:solidFill>
              <a:latin typeface="Times New Roman"/>
              <a:cs typeface="Times New Roman"/>
            </a:rPr>
            <a:t>there can be no guarantee of survival.</a:t>
          </a:r>
          <a:endParaRPr lang="en-US" sz="1000" b="0" i="0" u="none" strike="noStrike" baseline="0">
            <a:solidFill>
              <a:srgbClr val="000000"/>
            </a:solidFill>
            <a:latin typeface="Calibri"/>
            <a:cs typeface="Calibri"/>
          </a:endParaRPr>
        </a:p>
        <a:p>
          <a:pPr algn="l" rtl="0">
            <a:defRPr sz="1000"/>
          </a:pPr>
          <a:r>
            <a:rPr lang="en-US" sz="1000" b="0" i="0" u="none" strike="noStrike" baseline="0">
              <a:solidFill>
                <a:srgbClr val="000000"/>
              </a:solidFill>
              <a:latin typeface="Times New Roman"/>
              <a:cs typeface="Times New Roman"/>
            </a:rPr>
            <a:t>4)</a:t>
          </a:r>
          <a:r>
            <a:rPr lang="en-US" sz="1000" b="0" i="0" u="none" strike="noStrike" baseline="0">
              <a:solidFill>
                <a:srgbClr val="000000"/>
              </a:solidFill>
              <a:latin typeface="Calibri"/>
              <a:cs typeface="Calibri"/>
            </a:rPr>
            <a:t> </a:t>
          </a:r>
          <a:r>
            <a:rPr lang="en-US" sz="1000" b="0" i="0" u="none" strike="noStrike" baseline="0">
              <a:solidFill>
                <a:srgbClr val="000000"/>
              </a:solidFill>
              <a:latin typeface="Times New Roman"/>
              <a:cs typeface="Times New Roman"/>
            </a:rPr>
            <a:t>All orders are final; No cancellations or refunds.</a:t>
          </a:r>
          <a:endParaRPr lang="en-US" sz="1000" b="0" i="0" u="none" strike="noStrike" baseline="0">
            <a:solidFill>
              <a:srgbClr val="000000"/>
            </a:solidFill>
            <a:latin typeface="Calibri"/>
            <a:cs typeface="Calibri"/>
          </a:endParaRPr>
        </a:p>
        <a:p>
          <a:pPr algn="l" rtl="0">
            <a:defRPr sz="1000"/>
          </a:pPr>
          <a:r>
            <a:rPr lang="en-US" sz="1000" b="0" i="0" u="none" strike="noStrike" baseline="0">
              <a:solidFill>
                <a:srgbClr val="000000"/>
              </a:solidFill>
              <a:latin typeface="Times New Roman"/>
              <a:cs typeface="Times New Roman"/>
            </a:rPr>
            <a:t>5)</a:t>
          </a:r>
          <a:r>
            <a:rPr lang="en-US" sz="1000" b="0" i="0" u="none" strike="noStrike" baseline="0">
              <a:solidFill>
                <a:srgbClr val="000000"/>
              </a:solidFill>
              <a:latin typeface="Calibri"/>
              <a:cs typeface="Calibri"/>
            </a:rPr>
            <a:t> </a:t>
          </a:r>
          <a:r>
            <a:rPr lang="en-US" sz="1000" b="0" i="0" u="none" strike="noStrike" baseline="0">
              <a:solidFill>
                <a:srgbClr val="000000"/>
              </a:solidFill>
              <a:latin typeface="Times New Roman"/>
              <a:cs typeface="Times New Roman"/>
            </a:rPr>
            <a:t>In the event that trees ordered are unavailable, a refund MAY be offered unless a substitute species can be arranged.</a:t>
          </a:r>
          <a:endParaRPr lang="en-US" sz="1000" b="0" i="0" u="none" strike="noStrike" baseline="0">
            <a:solidFill>
              <a:srgbClr val="000000"/>
            </a:solidFill>
            <a:latin typeface="Calibri"/>
            <a:cs typeface="Calibri"/>
          </a:endParaRPr>
        </a:p>
        <a:p>
          <a:pPr algn="l" rtl="0">
            <a:defRPr sz="1000"/>
          </a:pPr>
          <a:r>
            <a:rPr lang="en-US" sz="900" b="0" i="0" u="none" strike="noStrike" baseline="0">
              <a:solidFill>
                <a:srgbClr val="000000"/>
              </a:solidFill>
              <a:latin typeface="Times New Roman"/>
              <a:cs typeface="Times New Roman"/>
            </a:rPr>
            <a:t> </a:t>
          </a:r>
        </a:p>
      </xdr:txBody>
    </xdr:sp>
    <xdr:clientData/>
  </xdr:twoCellAnchor>
  <xdr:twoCellAnchor editAs="oneCell">
    <xdr:from>
      <xdr:col>2</xdr:col>
      <xdr:colOff>676276</xdr:colOff>
      <xdr:row>30</xdr:row>
      <xdr:rowOff>28574</xdr:rowOff>
    </xdr:from>
    <xdr:to>
      <xdr:col>6</xdr:col>
      <xdr:colOff>1476375</xdr:colOff>
      <xdr:row>39</xdr:row>
      <xdr:rowOff>57150</xdr:rowOff>
    </xdr:to>
    <xdr:sp macro="" textlink="">
      <xdr:nvSpPr>
        <xdr:cNvPr id="1036" name="Text Box 275">
          <a:extLst>
            <a:ext uri="{FF2B5EF4-FFF2-40B4-BE49-F238E27FC236}">
              <a16:creationId xmlns:a16="http://schemas.microsoft.com/office/drawing/2014/main" id="{00000000-0008-0000-0000-00000C040000}"/>
            </a:ext>
          </a:extLst>
        </xdr:cNvPr>
        <xdr:cNvSpPr txBox="1">
          <a:spLocks noChangeAspect="1" noChangeArrowheads="1"/>
        </xdr:cNvSpPr>
      </xdr:nvSpPr>
      <xdr:spPr bwMode="auto">
        <a:xfrm>
          <a:off x="2914651" y="5905499"/>
          <a:ext cx="3657599" cy="1743076"/>
        </a:xfrm>
        <a:prstGeom prst="rect">
          <a:avLst/>
        </a:prstGeom>
        <a:noFill/>
        <a:ln w="25400" cmpd="dbl">
          <a:solidFill>
            <a:srgbClr val="FF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txBody>
        <a:bodyPr vertOverflow="clip" wrap="square" lIns="36576" tIns="36576" rIns="36576" bIns="36576" anchor="t" upright="1"/>
        <a:lstStyle/>
        <a:p>
          <a:pPr algn="ctr" rtl="0">
            <a:defRPr sz="1000"/>
          </a:pPr>
          <a:r>
            <a:rPr lang="en-US" sz="1400" b="1" i="0" u="sng" strike="noStrike" baseline="0">
              <a:solidFill>
                <a:srgbClr val="000000"/>
              </a:solidFill>
              <a:latin typeface="Times New Roman"/>
              <a:cs typeface="Times New Roman"/>
            </a:rPr>
            <a:t>!!SPECIAL NOTICE TO CONSUMERS!!</a:t>
          </a:r>
          <a:endParaRPr lang="en-US" sz="1000" b="0" i="0" u="none" strike="noStrike" baseline="0">
            <a:solidFill>
              <a:srgbClr val="000000"/>
            </a:solidFill>
            <a:latin typeface="Calibri"/>
            <a:cs typeface="Calibri"/>
          </a:endParaRPr>
        </a:p>
        <a:p>
          <a:pPr algn="ctr" rtl="0">
            <a:defRPr sz="1000"/>
          </a:pPr>
          <a:r>
            <a:rPr lang="en-US" sz="900" b="0" i="0" u="none" strike="noStrike" baseline="0">
              <a:solidFill>
                <a:srgbClr val="000000"/>
              </a:solidFill>
              <a:latin typeface="Times New Roman"/>
              <a:cs typeface="Times New Roman"/>
            </a:rPr>
            <a:t>Per the Colorado Code of Regulations </a:t>
          </a:r>
        </a:p>
        <a:p>
          <a:pPr algn="ctr" rtl="0">
            <a:defRPr sz="1000"/>
          </a:pPr>
          <a:r>
            <a:rPr lang="en-US" sz="900" b="0" i="0" u="none" strike="noStrike" baseline="0">
              <a:solidFill>
                <a:srgbClr val="000000"/>
              </a:solidFill>
              <a:latin typeface="Times New Roman"/>
              <a:cs typeface="Times New Roman"/>
            </a:rPr>
            <a:t>(8 CCR 1203-18)</a:t>
          </a:r>
        </a:p>
        <a:p>
          <a:pPr algn="ctr" rtl="0">
            <a:defRPr sz="1000"/>
          </a:pPr>
          <a:r>
            <a:rPr lang="en-US" sz="900" b="1" i="0" u="none" strike="noStrike" baseline="0">
              <a:solidFill>
                <a:srgbClr val="000000"/>
              </a:solidFill>
              <a:latin typeface="Times New Roman"/>
              <a:cs typeface="Times New Roman"/>
            </a:rPr>
            <a:t>Quarantine on the importation of Prunus Species into the San Luis Valley</a:t>
          </a:r>
          <a:endParaRPr lang="en-US" sz="1000" b="0" i="0" u="none" strike="noStrike" baseline="0">
            <a:solidFill>
              <a:srgbClr val="000000"/>
            </a:solidFill>
            <a:latin typeface="Calibri"/>
            <a:cs typeface="Calibri"/>
          </a:endParaRPr>
        </a:p>
        <a:p>
          <a:pPr algn="ctr" rtl="0">
            <a:defRPr sz="1000"/>
          </a:pPr>
          <a:r>
            <a:rPr lang="en-US" sz="900" b="0" i="0" u="none" strike="noStrike" baseline="0">
              <a:solidFill>
                <a:srgbClr val="000000"/>
              </a:solidFill>
              <a:latin typeface="Times New Roman"/>
              <a:cs typeface="Times New Roman"/>
            </a:rPr>
            <a:t>We are unable to ship Native Plum or Manchurian Apricot to </a:t>
          </a:r>
        </a:p>
        <a:p>
          <a:pPr algn="ctr" rtl="0">
            <a:defRPr sz="1000"/>
          </a:pPr>
          <a:r>
            <a:rPr lang="en-US" sz="900" b="0" i="0" u="none" strike="noStrike" baseline="0">
              <a:solidFill>
                <a:srgbClr val="000000"/>
              </a:solidFill>
              <a:latin typeface="Times New Roman"/>
              <a:cs typeface="Times New Roman"/>
            </a:rPr>
            <a:t>customers in the San Luis Valley </a:t>
          </a:r>
        </a:p>
        <a:p>
          <a:pPr algn="ctr" rtl="0">
            <a:defRPr sz="1000"/>
          </a:pPr>
          <a:r>
            <a:rPr lang="en-US" sz="900" b="0" i="0" u="none" strike="noStrike" baseline="0">
              <a:solidFill>
                <a:srgbClr val="000000"/>
              </a:solidFill>
              <a:latin typeface="Times New Roman"/>
              <a:cs typeface="Times New Roman"/>
            </a:rPr>
            <a:t>(Alamosa, Conejos, Costilla, Rio Grande and Saguache counties)</a:t>
          </a:r>
          <a:endParaRPr lang="en-US" sz="1000" b="0" i="0" u="none" strike="noStrike" baseline="0">
            <a:solidFill>
              <a:srgbClr val="000000"/>
            </a:solidFill>
            <a:latin typeface="Calibri"/>
            <a:cs typeface="Calibri"/>
          </a:endParaRPr>
        </a:p>
        <a:p>
          <a:pPr algn="ctr" rtl="0">
            <a:defRPr sz="1000"/>
          </a:pPr>
          <a:r>
            <a:rPr lang="en-US" sz="900" b="0" i="0" u="none" strike="noStrike" baseline="0">
              <a:solidFill>
                <a:srgbClr val="000000"/>
              </a:solidFill>
              <a:latin typeface="Times New Roman"/>
              <a:cs typeface="Times New Roman"/>
            </a:rPr>
            <a:t>Sand cherry, Nanking cherry and Chokecherry however, are allowed.</a:t>
          </a:r>
        </a:p>
      </xdr:txBody>
    </xdr:sp>
    <xdr:clientData/>
  </xdr:twoCellAnchor>
  <xdr:twoCellAnchor>
    <xdr:from>
      <xdr:col>4</xdr:col>
      <xdr:colOff>581025</xdr:colOff>
      <xdr:row>56</xdr:row>
      <xdr:rowOff>0</xdr:rowOff>
    </xdr:from>
    <xdr:to>
      <xdr:col>5</xdr:col>
      <xdr:colOff>390525</xdr:colOff>
      <xdr:row>56</xdr:row>
      <xdr:rowOff>142875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3019425" y="9544050"/>
          <a:ext cx="4191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1000" b="0" i="0" u="none" strike="noStrike" baseline="0">
              <a:solidFill>
                <a:srgbClr val="000000"/>
              </a:solidFill>
              <a:latin typeface="Calibri"/>
              <a:cs typeface="Calibri"/>
            </a:rPr>
            <a:t> </a:t>
          </a:r>
        </a:p>
      </xdr:txBody>
    </xdr:sp>
    <xdr:clientData/>
  </xdr:twoCellAnchor>
  <xdr:twoCellAnchor>
    <xdr:from>
      <xdr:col>6</xdr:col>
      <xdr:colOff>171450</xdr:colOff>
      <xdr:row>56</xdr:row>
      <xdr:rowOff>0</xdr:rowOff>
    </xdr:from>
    <xdr:to>
      <xdr:col>6</xdr:col>
      <xdr:colOff>561975</xdr:colOff>
      <xdr:row>56</xdr:row>
      <xdr:rowOff>142875</xdr:rowOff>
    </xdr:to>
    <xdr:sp macro="" textlink="">
      <xdr:nvSpPr>
        <xdr:cNvPr id="1063" name="Text Box 39">
          <a:extLst>
            <a:ext uri="{FF2B5EF4-FFF2-40B4-BE49-F238E27FC236}">
              <a16:creationId xmlns:a16="http://schemas.microsoft.com/office/drawing/2014/main" id="{00000000-0008-0000-0000-000027040000}"/>
            </a:ext>
          </a:extLst>
        </xdr:cNvPr>
        <xdr:cNvSpPr txBox="1">
          <a:spLocks noChangeArrowheads="1"/>
        </xdr:cNvSpPr>
      </xdr:nvSpPr>
      <xdr:spPr bwMode="auto">
        <a:xfrm>
          <a:off x="3829050" y="9544050"/>
          <a:ext cx="3905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1000" b="0" i="0" u="none" strike="noStrike" baseline="0">
              <a:solidFill>
                <a:srgbClr val="000000"/>
              </a:solidFill>
              <a:latin typeface="Calibri"/>
              <a:cs typeface="Calibri"/>
            </a:rPr>
            <a:t> </a:t>
          </a:r>
        </a:p>
      </xdr:txBody>
    </xdr:sp>
    <xdr:clientData/>
  </xdr:twoCellAnchor>
  <xdr:twoCellAnchor>
    <xdr:from>
      <xdr:col>6</xdr:col>
      <xdr:colOff>561975</xdr:colOff>
      <xdr:row>56</xdr:row>
      <xdr:rowOff>0</xdr:rowOff>
    </xdr:from>
    <xdr:to>
      <xdr:col>7</xdr:col>
      <xdr:colOff>0</xdr:colOff>
      <xdr:row>56</xdr:row>
      <xdr:rowOff>142875</xdr:rowOff>
    </xdr:to>
    <xdr:sp macro="" textlink="">
      <xdr:nvSpPr>
        <xdr:cNvPr id="1064" name="Text Box 40">
          <a:extLst>
            <a:ext uri="{FF2B5EF4-FFF2-40B4-BE49-F238E27FC236}">
              <a16:creationId xmlns:a16="http://schemas.microsoft.com/office/drawing/2014/main" id="{00000000-0008-0000-0000-000028040000}"/>
            </a:ext>
          </a:extLst>
        </xdr:cNvPr>
        <xdr:cNvSpPr txBox="1">
          <a:spLocks noChangeArrowheads="1"/>
        </xdr:cNvSpPr>
      </xdr:nvSpPr>
      <xdr:spPr bwMode="auto">
        <a:xfrm>
          <a:off x="4219575" y="9544050"/>
          <a:ext cx="3714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1000" b="0" i="0" u="none" strike="noStrike" baseline="0">
              <a:solidFill>
                <a:srgbClr val="000000"/>
              </a:solidFill>
              <a:latin typeface="Calibri"/>
              <a:cs typeface="Calibri"/>
            </a:rPr>
            <a:t> </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19</xdr:row>
          <xdr:rowOff>180975</xdr:rowOff>
        </xdr:from>
        <xdr:to>
          <xdr:col>9</xdr:col>
          <xdr:colOff>9525</xdr:colOff>
          <xdr:row>21</xdr:row>
          <xdr:rowOff>9525</xdr:rowOff>
        </xdr:to>
        <xdr:sp macro="" textlink="">
          <xdr:nvSpPr>
            <xdr:cNvPr id="1067" name="Check Box 43" descr="Pick-up— We will contact you after your order has been received to schedule a pickup appointment for spring"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Pick-up— We will contact you after your order has been received to schedule a pickup appointment for spring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8</xdr:col>
          <xdr:colOff>495300</xdr:colOff>
          <xdr:row>22</xdr:row>
          <xdr:rowOff>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UPS Delivery—requires a physical address and will not ship to PO Boxes. If differant from above, please provide your physical address here:</a:t>
              </a:r>
            </a:p>
          </xdr:txBody>
        </xdr:sp>
        <xdr:clientData/>
      </xdr:twoCellAnchor>
    </mc:Choice>
    <mc:Fallback/>
  </mc:AlternateContent>
  <xdr:twoCellAnchor>
    <xdr:from>
      <xdr:col>4</xdr:col>
      <xdr:colOff>581025</xdr:colOff>
      <xdr:row>41</xdr:row>
      <xdr:rowOff>0</xdr:rowOff>
    </xdr:from>
    <xdr:to>
      <xdr:col>5</xdr:col>
      <xdr:colOff>390525</xdr:colOff>
      <xdr:row>41</xdr:row>
      <xdr:rowOff>142875</xdr:rowOff>
    </xdr:to>
    <xdr:sp macro="" textlink="">
      <xdr:nvSpPr>
        <xdr:cNvPr id="46" name="Text Box 37">
          <a:extLst>
            <a:ext uri="{FF2B5EF4-FFF2-40B4-BE49-F238E27FC236}">
              <a16:creationId xmlns:a16="http://schemas.microsoft.com/office/drawing/2014/main" id="{00000000-0008-0000-0000-00002E000000}"/>
            </a:ext>
          </a:extLst>
        </xdr:cNvPr>
        <xdr:cNvSpPr txBox="1">
          <a:spLocks noChangeArrowheads="1"/>
        </xdr:cNvSpPr>
      </xdr:nvSpPr>
      <xdr:spPr bwMode="auto">
        <a:xfrm>
          <a:off x="4762500" y="11972925"/>
          <a:ext cx="6572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1000" b="0" i="0" u="none" strike="noStrike" baseline="0">
              <a:solidFill>
                <a:srgbClr val="000000"/>
              </a:solidFill>
              <a:latin typeface="Calibri"/>
              <a:cs typeface="Calibri"/>
            </a:rPr>
            <a:t> </a:t>
          </a:r>
        </a:p>
      </xdr:txBody>
    </xdr:sp>
    <xdr:clientData/>
  </xdr:twoCellAnchor>
  <xdr:twoCellAnchor>
    <xdr:from>
      <xdr:col>6</xdr:col>
      <xdr:colOff>171450</xdr:colOff>
      <xdr:row>41</xdr:row>
      <xdr:rowOff>0</xdr:rowOff>
    </xdr:from>
    <xdr:to>
      <xdr:col>6</xdr:col>
      <xdr:colOff>561975</xdr:colOff>
      <xdr:row>41</xdr:row>
      <xdr:rowOff>142875</xdr:rowOff>
    </xdr:to>
    <xdr:sp macro="" textlink="">
      <xdr:nvSpPr>
        <xdr:cNvPr id="47" name="Text Box 39">
          <a:extLst>
            <a:ext uri="{FF2B5EF4-FFF2-40B4-BE49-F238E27FC236}">
              <a16:creationId xmlns:a16="http://schemas.microsoft.com/office/drawing/2014/main" id="{00000000-0008-0000-0000-00002F000000}"/>
            </a:ext>
          </a:extLst>
        </xdr:cNvPr>
        <xdr:cNvSpPr txBox="1">
          <a:spLocks noChangeArrowheads="1"/>
        </xdr:cNvSpPr>
      </xdr:nvSpPr>
      <xdr:spPr bwMode="auto">
        <a:xfrm>
          <a:off x="6419850" y="11972925"/>
          <a:ext cx="3905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1000" b="0" i="0" u="none" strike="noStrike" baseline="0">
              <a:solidFill>
                <a:srgbClr val="000000"/>
              </a:solidFill>
              <a:latin typeface="Calibri"/>
              <a:cs typeface="Calibri"/>
            </a:rPr>
            <a:t> </a:t>
          </a:r>
        </a:p>
      </xdr:txBody>
    </xdr:sp>
    <xdr:clientData/>
  </xdr:twoCellAnchor>
  <xdr:twoCellAnchor>
    <xdr:from>
      <xdr:col>6</xdr:col>
      <xdr:colOff>561975</xdr:colOff>
      <xdr:row>41</xdr:row>
      <xdr:rowOff>0</xdr:rowOff>
    </xdr:from>
    <xdr:to>
      <xdr:col>7</xdr:col>
      <xdr:colOff>0</xdr:colOff>
      <xdr:row>41</xdr:row>
      <xdr:rowOff>142875</xdr:rowOff>
    </xdr:to>
    <xdr:sp macro="" textlink="">
      <xdr:nvSpPr>
        <xdr:cNvPr id="48" name="Text Box 40">
          <a:extLst>
            <a:ext uri="{FF2B5EF4-FFF2-40B4-BE49-F238E27FC236}">
              <a16:creationId xmlns:a16="http://schemas.microsoft.com/office/drawing/2014/main" id="{00000000-0008-0000-0000-000030000000}"/>
            </a:ext>
          </a:extLst>
        </xdr:cNvPr>
        <xdr:cNvSpPr txBox="1">
          <a:spLocks noChangeArrowheads="1"/>
        </xdr:cNvSpPr>
      </xdr:nvSpPr>
      <xdr:spPr bwMode="auto">
        <a:xfrm>
          <a:off x="6810375" y="11972925"/>
          <a:ext cx="11525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1000" b="0" i="0" u="none" strike="noStrike" baseline="0">
              <a:solidFill>
                <a:srgbClr val="000000"/>
              </a:solidFill>
              <a:latin typeface="Calibri"/>
              <a:cs typeface="Calibri"/>
            </a:rPr>
            <a:t> </a:t>
          </a:r>
        </a:p>
      </xdr:txBody>
    </xdr:sp>
    <xdr:clientData/>
  </xdr:twoCellAnchor>
  <xdr:twoCellAnchor>
    <xdr:from>
      <xdr:col>4</xdr:col>
      <xdr:colOff>581025</xdr:colOff>
      <xdr:row>41</xdr:row>
      <xdr:rowOff>0</xdr:rowOff>
    </xdr:from>
    <xdr:to>
      <xdr:col>5</xdr:col>
      <xdr:colOff>390525</xdr:colOff>
      <xdr:row>41</xdr:row>
      <xdr:rowOff>142875</xdr:rowOff>
    </xdr:to>
    <xdr:sp macro="" textlink="">
      <xdr:nvSpPr>
        <xdr:cNvPr id="49" name="Text Box 37">
          <a:extLst>
            <a:ext uri="{FF2B5EF4-FFF2-40B4-BE49-F238E27FC236}">
              <a16:creationId xmlns:a16="http://schemas.microsoft.com/office/drawing/2014/main" id="{00000000-0008-0000-0000-000031000000}"/>
            </a:ext>
          </a:extLst>
        </xdr:cNvPr>
        <xdr:cNvSpPr txBox="1">
          <a:spLocks noChangeArrowheads="1"/>
        </xdr:cNvSpPr>
      </xdr:nvSpPr>
      <xdr:spPr bwMode="auto">
        <a:xfrm>
          <a:off x="4762500" y="12525375"/>
          <a:ext cx="6572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1000" b="0" i="0" u="none" strike="noStrike" baseline="0">
              <a:solidFill>
                <a:srgbClr val="000000"/>
              </a:solidFill>
              <a:latin typeface="Calibri"/>
              <a:cs typeface="Calibri"/>
            </a:rPr>
            <a:t> </a:t>
          </a:r>
        </a:p>
      </xdr:txBody>
    </xdr:sp>
    <xdr:clientData/>
  </xdr:twoCellAnchor>
  <xdr:twoCellAnchor>
    <xdr:from>
      <xdr:col>6</xdr:col>
      <xdr:colOff>171450</xdr:colOff>
      <xdr:row>41</xdr:row>
      <xdr:rowOff>0</xdr:rowOff>
    </xdr:from>
    <xdr:to>
      <xdr:col>6</xdr:col>
      <xdr:colOff>561975</xdr:colOff>
      <xdr:row>41</xdr:row>
      <xdr:rowOff>142875</xdr:rowOff>
    </xdr:to>
    <xdr:sp macro="" textlink="">
      <xdr:nvSpPr>
        <xdr:cNvPr id="50" name="Text Box 39">
          <a:extLst>
            <a:ext uri="{FF2B5EF4-FFF2-40B4-BE49-F238E27FC236}">
              <a16:creationId xmlns:a16="http://schemas.microsoft.com/office/drawing/2014/main" id="{00000000-0008-0000-0000-000032000000}"/>
            </a:ext>
          </a:extLst>
        </xdr:cNvPr>
        <xdr:cNvSpPr txBox="1">
          <a:spLocks noChangeArrowheads="1"/>
        </xdr:cNvSpPr>
      </xdr:nvSpPr>
      <xdr:spPr bwMode="auto">
        <a:xfrm>
          <a:off x="6419850" y="12525375"/>
          <a:ext cx="3905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1000" b="0" i="0" u="none" strike="noStrike" baseline="0">
              <a:solidFill>
                <a:srgbClr val="000000"/>
              </a:solidFill>
              <a:latin typeface="Calibri"/>
              <a:cs typeface="Calibri"/>
            </a:rPr>
            <a:t> </a:t>
          </a:r>
        </a:p>
      </xdr:txBody>
    </xdr:sp>
    <xdr:clientData/>
  </xdr:twoCellAnchor>
  <xdr:twoCellAnchor>
    <xdr:from>
      <xdr:col>6</xdr:col>
      <xdr:colOff>561975</xdr:colOff>
      <xdr:row>41</xdr:row>
      <xdr:rowOff>0</xdr:rowOff>
    </xdr:from>
    <xdr:to>
      <xdr:col>7</xdr:col>
      <xdr:colOff>0</xdr:colOff>
      <xdr:row>41</xdr:row>
      <xdr:rowOff>142875</xdr:rowOff>
    </xdr:to>
    <xdr:sp macro="" textlink="">
      <xdr:nvSpPr>
        <xdr:cNvPr id="51" name="Text Box 40">
          <a:extLst>
            <a:ext uri="{FF2B5EF4-FFF2-40B4-BE49-F238E27FC236}">
              <a16:creationId xmlns:a16="http://schemas.microsoft.com/office/drawing/2014/main" id="{00000000-0008-0000-0000-000033000000}"/>
            </a:ext>
          </a:extLst>
        </xdr:cNvPr>
        <xdr:cNvSpPr txBox="1">
          <a:spLocks noChangeArrowheads="1"/>
        </xdr:cNvSpPr>
      </xdr:nvSpPr>
      <xdr:spPr bwMode="auto">
        <a:xfrm>
          <a:off x="6810375" y="12525375"/>
          <a:ext cx="11525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1000" b="0" i="0" u="none" strike="noStrike" baseline="0">
              <a:solidFill>
                <a:srgbClr val="000000"/>
              </a:solidFill>
              <a:latin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http://csfs.colostate.edu/seedling-tree-nursery/seedling-nursery-inventory/" TargetMode="External"/><Relationship Id="rId7" Type="http://schemas.openxmlformats.org/officeDocument/2006/relationships/ctrlProp" Target="../ctrlProps/ctrlProp1.xml"/><Relationship Id="rId2" Type="http://schemas.openxmlformats.org/officeDocument/2006/relationships/hyperlink" Target="http://csfs.colostate.edu/seedling-tree-nursery/seedling-nursery-inventory/" TargetMode="External"/><Relationship Id="rId1" Type="http://schemas.openxmlformats.org/officeDocument/2006/relationships/hyperlink" Target="https://secure.payconex.net/paymentpage/enhanced/index.php?action=view&amp;aid=120615368184&amp;id=83084"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72"/>
  <sheetViews>
    <sheetView showGridLines="0" tabSelected="1" zoomScaleNormal="100" workbookViewId="0">
      <selection activeCell="B5" sqref="B5:G5"/>
    </sheetView>
  </sheetViews>
  <sheetFormatPr defaultRowHeight="15" x14ac:dyDescent="0.25"/>
  <cols>
    <col min="1" max="1" width="22.85546875" customWidth="1"/>
    <col min="2" max="6" width="10.7109375" customWidth="1"/>
    <col min="7" max="7" width="22.7109375" customWidth="1"/>
  </cols>
  <sheetData>
    <row r="1" spans="1:7" ht="66.75" customHeight="1" thickBot="1" x14ac:dyDescent="0.3">
      <c r="A1" s="9" t="s">
        <v>68</v>
      </c>
      <c r="B1" s="132" t="s">
        <v>131</v>
      </c>
      <c r="C1" s="133"/>
      <c r="D1" s="133"/>
      <c r="E1" s="133"/>
      <c r="F1" s="134"/>
      <c r="G1" s="73" t="s">
        <v>130</v>
      </c>
    </row>
    <row r="2" spans="1:7" ht="36" customHeight="1" x14ac:dyDescent="0.25">
      <c r="A2" s="126" t="s">
        <v>69</v>
      </c>
      <c r="B2" s="135" t="s">
        <v>71</v>
      </c>
      <c r="C2" s="136"/>
      <c r="D2" s="136"/>
      <c r="E2" s="136"/>
      <c r="F2" s="136"/>
      <c r="G2" s="140" t="s">
        <v>81</v>
      </c>
    </row>
    <row r="3" spans="1:7" x14ac:dyDescent="0.25">
      <c r="A3" s="127"/>
      <c r="B3" s="137" t="s">
        <v>70</v>
      </c>
      <c r="C3" s="137"/>
      <c r="D3" s="137"/>
      <c r="E3" s="137"/>
      <c r="F3" s="137"/>
      <c r="G3" s="141"/>
    </row>
    <row r="4" spans="1:7" ht="6" customHeight="1" thickBot="1" x14ac:dyDescent="0.3"/>
    <row r="5" spans="1:7" x14ac:dyDescent="0.25">
      <c r="A5" s="11" t="s">
        <v>72</v>
      </c>
      <c r="B5" s="142"/>
      <c r="C5" s="142"/>
      <c r="D5" s="142"/>
      <c r="E5" s="142"/>
      <c r="F5" s="142"/>
      <c r="G5" s="143"/>
    </row>
    <row r="6" spans="1:7" x14ac:dyDescent="0.25">
      <c r="A6" s="12" t="s">
        <v>73</v>
      </c>
      <c r="B6" s="138"/>
      <c r="C6" s="138"/>
      <c r="D6" s="138"/>
      <c r="E6" s="138"/>
      <c r="F6" s="138"/>
      <c r="G6" s="139"/>
    </row>
    <row r="7" spans="1:7" x14ac:dyDescent="0.25">
      <c r="A7" s="12"/>
      <c r="B7" s="138"/>
      <c r="C7" s="138"/>
      <c r="D7" s="138"/>
      <c r="E7" s="138"/>
      <c r="F7" s="138"/>
      <c r="G7" s="139"/>
    </row>
    <row r="8" spans="1:7" ht="6" customHeight="1" x14ac:dyDescent="0.25">
      <c r="A8" s="12"/>
      <c r="B8" s="13"/>
      <c r="C8" s="13"/>
      <c r="D8" s="13"/>
      <c r="E8" s="13"/>
      <c r="F8" s="13"/>
      <c r="G8" s="6"/>
    </row>
    <row r="9" spans="1:7" x14ac:dyDescent="0.25">
      <c r="A9" s="12" t="s">
        <v>74</v>
      </c>
      <c r="B9" s="128"/>
      <c r="C9" s="128"/>
      <c r="D9" s="13" t="s">
        <v>75</v>
      </c>
      <c r="E9" s="44"/>
      <c r="F9" s="13" t="s">
        <v>76</v>
      </c>
      <c r="G9" s="63"/>
    </row>
    <row r="10" spans="1:7" ht="6" customHeight="1" x14ac:dyDescent="0.25">
      <c r="A10" s="12"/>
      <c r="B10" s="13"/>
      <c r="C10" s="13"/>
      <c r="D10" s="13"/>
      <c r="E10" s="13"/>
      <c r="F10" s="13"/>
      <c r="G10" s="6"/>
    </row>
    <row r="11" spans="1:7" x14ac:dyDescent="0.25">
      <c r="A11" s="12" t="s">
        <v>77</v>
      </c>
      <c r="B11" s="128"/>
      <c r="C11" s="128"/>
      <c r="D11" s="13" t="s">
        <v>78</v>
      </c>
      <c r="E11" s="128"/>
      <c r="F11" s="128"/>
      <c r="G11" s="129"/>
    </row>
    <row r="12" spans="1:7" ht="15.75" thickBot="1" x14ac:dyDescent="0.3">
      <c r="A12" s="8" t="s">
        <v>79</v>
      </c>
      <c r="B12" s="130"/>
      <c r="C12" s="130"/>
      <c r="D12" s="130"/>
      <c r="E12" s="130"/>
      <c r="F12" s="130"/>
      <c r="G12" s="131"/>
    </row>
    <row r="13" spans="1:7" ht="6" customHeight="1" thickBot="1" x14ac:dyDescent="0.3">
      <c r="B13" s="10"/>
      <c r="C13" s="10"/>
      <c r="D13" s="10"/>
      <c r="E13" s="10"/>
      <c r="F13" s="10"/>
      <c r="G13" s="10"/>
    </row>
    <row r="14" spans="1:7" x14ac:dyDescent="0.25">
      <c r="A14" s="11" t="s">
        <v>80</v>
      </c>
      <c r="B14" s="15"/>
      <c r="C14" s="15"/>
      <c r="D14" s="15"/>
      <c r="E14" s="15"/>
      <c r="F14" s="15"/>
      <c r="G14" s="14"/>
    </row>
    <row r="15" spans="1:7" x14ac:dyDescent="0.25">
      <c r="A15" s="117" t="s">
        <v>0</v>
      </c>
      <c r="B15" s="118"/>
      <c r="C15" s="118"/>
      <c r="D15" s="118"/>
      <c r="E15" s="118"/>
      <c r="F15" s="118"/>
      <c r="G15" s="119"/>
    </row>
    <row r="16" spans="1:7" x14ac:dyDescent="0.25">
      <c r="A16" s="117" t="s">
        <v>1</v>
      </c>
      <c r="B16" s="118"/>
      <c r="C16" s="118"/>
      <c r="D16" s="118"/>
      <c r="E16" s="118"/>
      <c r="F16" s="118"/>
      <c r="G16" s="119"/>
    </row>
    <row r="17" spans="1:7" x14ac:dyDescent="0.25">
      <c r="A17" s="120" t="s">
        <v>2</v>
      </c>
      <c r="B17" s="121"/>
      <c r="C17" s="121"/>
      <c r="D17" s="121"/>
      <c r="E17" s="121"/>
      <c r="F17" s="121"/>
      <c r="G17" s="122"/>
    </row>
    <row r="18" spans="1:7" ht="30.75" customHeight="1" thickBot="1" x14ac:dyDescent="0.3">
      <c r="A18" s="123" t="s">
        <v>134</v>
      </c>
      <c r="B18" s="124"/>
      <c r="C18" s="124"/>
      <c r="D18" s="124"/>
      <c r="E18" s="124"/>
      <c r="F18" s="124"/>
      <c r="G18" s="125"/>
    </row>
    <row r="19" spans="1:7" ht="6" customHeight="1" x14ac:dyDescent="0.25">
      <c r="A19" s="4"/>
    </row>
    <row r="20" spans="1:7" x14ac:dyDescent="0.25">
      <c r="A20" s="72" t="s">
        <v>82</v>
      </c>
    </row>
    <row r="21" spans="1:7" x14ac:dyDescent="0.25">
      <c r="B21" s="16"/>
    </row>
    <row r="22" spans="1:7" ht="15.75" thickBot="1" x14ac:dyDescent="0.3">
      <c r="B22" s="16"/>
    </row>
    <row r="23" spans="1:7" x14ac:dyDescent="0.25">
      <c r="A23" s="19" t="s">
        <v>83</v>
      </c>
      <c r="B23" s="110"/>
      <c r="C23" s="110"/>
      <c r="D23" s="110"/>
      <c r="E23" s="110"/>
      <c r="F23" s="110"/>
      <c r="G23" s="111"/>
    </row>
    <row r="24" spans="1:7" x14ac:dyDescent="0.25">
      <c r="A24" s="17"/>
      <c r="B24" s="112"/>
      <c r="C24" s="112"/>
      <c r="D24" s="112"/>
      <c r="E24" s="112"/>
      <c r="F24" s="112"/>
      <c r="G24" s="113"/>
    </row>
    <row r="25" spans="1:7" ht="6" customHeight="1" x14ac:dyDescent="0.25">
      <c r="A25" s="17"/>
      <c r="B25" s="18"/>
      <c r="C25" s="18"/>
      <c r="D25" s="18"/>
      <c r="E25" s="18"/>
      <c r="F25" s="18"/>
      <c r="G25" s="64"/>
    </row>
    <row r="26" spans="1:7" x14ac:dyDescent="0.25">
      <c r="A26" s="17" t="s">
        <v>74</v>
      </c>
      <c r="B26" s="114"/>
      <c r="C26" s="114"/>
      <c r="D26" s="18" t="s">
        <v>75</v>
      </c>
      <c r="E26" s="43"/>
      <c r="F26" s="18" t="s">
        <v>76</v>
      </c>
      <c r="G26" s="65"/>
    </row>
    <row r="27" spans="1:7" ht="6" customHeight="1" x14ac:dyDescent="0.25">
      <c r="A27" s="17"/>
      <c r="B27" s="20"/>
      <c r="C27" s="20"/>
      <c r="D27" s="18"/>
      <c r="E27" s="20"/>
      <c r="F27" s="18"/>
      <c r="G27" s="66"/>
    </row>
    <row r="28" spans="1:7" ht="15.75" thickBot="1" x14ac:dyDescent="0.3">
      <c r="A28" s="67" t="s">
        <v>84</v>
      </c>
      <c r="B28" s="115"/>
      <c r="C28" s="115"/>
      <c r="D28" s="115"/>
      <c r="E28" s="115"/>
      <c r="F28" s="115"/>
      <c r="G28" s="116"/>
    </row>
    <row r="29" spans="1:7" x14ac:dyDescent="0.25">
      <c r="A29" s="71" t="s">
        <v>85</v>
      </c>
    </row>
    <row r="30" spans="1:7" x14ac:dyDescent="0.25">
      <c r="A30" s="21"/>
    </row>
    <row r="31" spans="1:7" x14ac:dyDescent="0.25">
      <c r="A31" s="1"/>
    </row>
    <row r="32" spans="1:7" x14ac:dyDescent="0.25">
      <c r="A32" s="1"/>
    </row>
    <row r="33" spans="1:7" x14ac:dyDescent="0.25">
      <c r="A33" s="1"/>
    </row>
    <row r="34" spans="1:7" x14ac:dyDescent="0.25">
      <c r="A34" s="1"/>
    </row>
    <row r="35" spans="1:7" x14ac:dyDescent="0.25">
      <c r="A35" s="1"/>
    </row>
    <row r="36" spans="1:7" x14ac:dyDescent="0.25">
      <c r="A36" s="2"/>
    </row>
    <row r="37" spans="1:7" x14ac:dyDescent="0.25">
      <c r="A37" s="3"/>
    </row>
    <row r="38" spans="1:7" x14ac:dyDescent="0.25">
      <c r="A38" s="3"/>
    </row>
    <row r="39" spans="1:7" x14ac:dyDescent="0.25">
      <c r="A39" s="3"/>
    </row>
    <row r="40" spans="1:7" ht="15.75" thickBot="1" x14ac:dyDescent="0.3">
      <c r="A40" s="5"/>
    </row>
    <row r="41" spans="1:7" ht="23.25" thickBot="1" x14ac:dyDescent="0.3">
      <c r="A41" s="75" t="s">
        <v>86</v>
      </c>
      <c r="B41" s="76"/>
      <c r="C41" s="76"/>
      <c r="D41" s="76"/>
      <c r="E41" s="76"/>
      <c r="F41" s="76"/>
      <c r="G41" s="77"/>
    </row>
    <row r="42" spans="1:7" ht="48.75" customHeight="1" thickBot="1" x14ac:dyDescent="0.3">
      <c r="A42" s="97" t="s">
        <v>94</v>
      </c>
      <c r="B42" s="98"/>
      <c r="C42" s="98"/>
      <c r="D42" s="98"/>
      <c r="E42" s="98"/>
      <c r="F42" s="98"/>
      <c r="G42" s="99"/>
    </row>
    <row r="43" spans="1:7" x14ac:dyDescent="0.25">
      <c r="A43" s="100"/>
      <c r="B43" s="37" t="s">
        <v>4</v>
      </c>
      <c r="C43" s="37" t="s">
        <v>5</v>
      </c>
      <c r="D43" s="37" t="s">
        <v>6</v>
      </c>
      <c r="E43" s="37" t="s">
        <v>7</v>
      </c>
      <c r="F43" s="37" t="s">
        <v>8</v>
      </c>
      <c r="G43" s="103"/>
    </row>
    <row r="44" spans="1:7" x14ac:dyDescent="0.25">
      <c r="A44" s="101"/>
      <c r="B44" s="22">
        <v>36</v>
      </c>
      <c r="C44" s="22">
        <v>110</v>
      </c>
      <c r="D44" s="22">
        <v>17</v>
      </c>
      <c r="E44" s="22">
        <v>110</v>
      </c>
      <c r="F44" s="22">
        <v>140</v>
      </c>
      <c r="G44" s="104"/>
    </row>
    <row r="45" spans="1:7" x14ac:dyDescent="0.25">
      <c r="A45" s="102"/>
      <c r="B45" s="23">
        <v>25</v>
      </c>
      <c r="C45" s="24">
        <v>30</v>
      </c>
      <c r="D45" s="24">
        <v>1</v>
      </c>
      <c r="E45" s="24">
        <v>20</v>
      </c>
      <c r="F45" s="24">
        <v>20</v>
      </c>
      <c r="G45" s="105"/>
    </row>
    <row r="46" spans="1:7" x14ac:dyDescent="0.25">
      <c r="A46" s="49" t="s">
        <v>9</v>
      </c>
      <c r="B46" s="50" t="s">
        <v>10</v>
      </c>
      <c r="C46" s="50" t="s">
        <v>10</v>
      </c>
      <c r="D46" s="50" t="s">
        <v>10</v>
      </c>
      <c r="E46" s="50" t="s">
        <v>10</v>
      </c>
      <c r="F46" s="50" t="s">
        <v>10</v>
      </c>
      <c r="G46" s="51" t="s">
        <v>11</v>
      </c>
    </row>
    <row r="47" spans="1:7" x14ac:dyDescent="0.25">
      <c r="A47" s="28" t="s">
        <v>87</v>
      </c>
      <c r="B47" s="46"/>
      <c r="C47" s="48"/>
      <c r="D47" s="46"/>
      <c r="E47" s="46"/>
      <c r="F47" s="46"/>
      <c r="G47" s="29">
        <f>($C$44/$C$45*C47)</f>
        <v>0</v>
      </c>
    </row>
    <row r="48" spans="1:7" x14ac:dyDescent="0.25">
      <c r="A48" s="28" t="s">
        <v>92</v>
      </c>
      <c r="B48" s="46"/>
      <c r="C48" s="48"/>
      <c r="D48" s="46"/>
      <c r="E48" s="46"/>
      <c r="F48" s="46"/>
      <c r="G48" s="29">
        <f t="shared" ref="G48:G53" si="0">($C$44/$C$45*C48)</f>
        <v>0</v>
      </c>
    </row>
    <row r="49" spans="1:7" x14ac:dyDescent="0.25">
      <c r="A49" s="28" t="s">
        <v>88</v>
      </c>
      <c r="B49" s="46"/>
      <c r="C49" s="48"/>
      <c r="D49" s="46"/>
      <c r="E49" s="46"/>
      <c r="F49" s="46"/>
      <c r="G49" s="29">
        <f t="shared" si="0"/>
        <v>0</v>
      </c>
    </row>
    <row r="50" spans="1:7" x14ac:dyDescent="0.25">
      <c r="A50" s="28" t="s">
        <v>89</v>
      </c>
      <c r="B50" s="46"/>
      <c r="C50" s="48"/>
      <c r="D50" s="46"/>
      <c r="E50" s="46"/>
      <c r="F50" s="46"/>
      <c r="G50" s="29">
        <f t="shared" si="0"/>
        <v>0</v>
      </c>
    </row>
    <row r="51" spans="1:7" x14ac:dyDescent="0.25">
      <c r="A51" s="28" t="s">
        <v>90</v>
      </c>
      <c r="B51" s="46"/>
      <c r="C51" s="48"/>
      <c r="D51" s="46"/>
      <c r="E51" s="46"/>
      <c r="F51" s="46"/>
      <c r="G51" s="29">
        <f t="shared" si="0"/>
        <v>0</v>
      </c>
    </row>
    <row r="52" spans="1:7" x14ac:dyDescent="0.25">
      <c r="A52" s="28" t="s">
        <v>91</v>
      </c>
      <c r="B52" s="46"/>
      <c r="C52" s="48"/>
      <c r="D52" s="46"/>
      <c r="E52" s="46"/>
      <c r="F52" s="46"/>
      <c r="G52" s="29">
        <f t="shared" ref="G52" si="1">($C$44/$C$45*C52)</f>
        <v>0</v>
      </c>
    </row>
    <row r="53" spans="1:7" ht="15.75" thickBot="1" x14ac:dyDescent="0.3">
      <c r="A53" s="28" t="s">
        <v>133</v>
      </c>
      <c r="B53" s="46"/>
      <c r="C53" s="48"/>
      <c r="D53" s="46"/>
      <c r="E53" s="46"/>
      <c r="F53" s="46"/>
      <c r="G53" s="29">
        <f t="shared" si="0"/>
        <v>0</v>
      </c>
    </row>
    <row r="54" spans="1:7" ht="15.75" thickBot="1" x14ac:dyDescent="0.3">
      <c r="A54" s="84" t="s">
        <v>93</v>
      </c>
      <c r="B54" s="85"/>
      <c r="C54" s="85"/>
      <c r="D54" s="85"/>
      <c r="E54" s="85"/>
      <c r="F54" s="85"/>
      <c r="G54" s="26">
        <f>SUM(G47:G53)</f>
        <v>0</v>
      </c>
    </row>
    <row r="55" spans="1:7" ht="15.75" thickBot="1" x14ac:dyDescent="0.3">
      <c r="A55" s="5"/>
    </row>
    <row r="56" spans="1:7" ht="23.25" thickBot="1" x14ac:dyDescent="0.3">
      <c r="A56" s="75" t="s">
        <v>3</v>
      </c>
      <c r="B56" s="76"/>
      <c r="C56" s="76"/>
      <c r="D56" s="76"/>
      <c r="E56" s="76"/>
      <c r="F56" s="76"/>
      <c r="G56" s="77"/>
    </row>
    <row r="57" spans="1:7" ht="38.25" customHeight="1" thickBot="1" x14ac:dyDescent="0.3">
      <c r="A57" s="97" t="s">
        <v>94</v>
      </c>
      <c r="B57" s="98"/>
      <c r="C57" s="98"/>
      <c r="D57" s="98"/>
      <c r="E57" s="98"/>
      <c r="F57" s="98"/>
      <c r="G57" s="99"/>
    </row>
    <row r="58" spans="1:7" x14ac:dyDescent="0.25">
      <c r="A58" s="100"/>
      <c r="B58" s="37" t="s">
        <v>4</v>
      </c>
      <c r="C58" s="37" t="s">
        <v>5</v>
      </c>
      <c r="D58" s="37" t="s">
        <v>6</v>
      </c>
      <c r="E58" s="37" t="s">
        <v>7</v>
      </c>
      <c r="F58" s="37" t="s">
        <v>8</v>
      </c>
      <c r="G58" s="103"/>
    </row>
    <row r="59" spans="1:7" x14ac:dyDescent="0.25">
      <c r="A59" s="101"/>
      <c r="B59" s="22">
        <v>36</v>
      </c>
      <c r="C59" s="22">
        <v>110</v>
      </c>
      <c r="D59" s="22">
        <v>17</v>
      </c>
      <c r="E59" s="22">
        <v>110</v>
      </c>
      <c r="F59" s="22">
        <v>140</v>
      </c>
      <c r="G59" s="104"/>
    </row>
    <row r="60" spans="1:7" x14ac:dyDescent="0.25">
      <c r="A60" s="102"/>
      <c r="B60" s="23">
        <v>25</v>
      </c>
      <c r="C60" s="24">
        <v>30</v>
      </c>
      <c r="D60" s="24">
        <v>1</v>
      </c>
      <c r="E60" s="24">
        <v>20</v>
      </c>
      <c r="F60" s="24">
        <v>20</v>
      </c>
      <c r="G60" s="105"/>
    </row>
    <row r="61" spans="1:7" ht="15.75" thickBot="1" x14ac:dyDescent="0.3">
      <c r="A61" s="38" t="s">
        <v>9</v>
      </c>
      <c r="B61" s="39" t="s">
        <v>10</v>
      </c>
      <c r="C61" s="39" t="s">
        <v>10</v>
      </c>
      <c r="D61" s="39" t="s">
        <v>10</v>
      </c>
      <c r="E61" s="39" t="s">
        <v>10</v>
      </c>
      <c r="F61" s="39" t="s">
        <v>10</v>
      </c>
      <c r="G61" s="40" t="s">
        <v>11</v>
      </c>
    </row>
    <row r="62" spans="1:7" x14ac:dyDescent="0.25">
      <c r="A62" s="34" t="s">
        <v>12</v>
      </c>
      <c r="B62" s="45"/>
      <c r="C62" s="45"/>
      <c r="D62" s="45"/>
      <c r="E62" s="45"/>
      <c r="F62" s="45"/>
      <c r="G62" s="36">
        <f>($B$59/$B$60*B62) + ($C$59/$C$60*C62) + ($D$59/$D$60*D62) + ($E$59/$E$60*E62) + ($F$59/$F$60*F62)</f>
        <v>0</v>
      </c>
    </row>
    <row r="63" spans="1:7" x14ac:dyDescent="0.25">
      <c r="A63" s="28" t="s">
        <v>13</v>
      </c>
      <c r="B63" s="45"/>
      <c r="C63" s="46"/>
      <c r="D63" s="46"/>
      <c r="E63" s="46"/>
      <c r="F63" s="46"/>
      <c r="G63" s="29">
        <f t="shared" ref="G63:G78" si="2">($B$59/$B$60*B63) + ($C$59/$C$60*C63) + ($D$59/$D$60*D63) + ($E$59/$E$60*E63) + ($F$59/$F$60*F63)</f>
        <v>0</v>
      </c>
    </row>
    <row r="64" spans="1:7" x14ac:dyDescent="0.25">
      <c r="A64" s="28" t="s">
        <v>14</v>
      </c>
      <c r="B64" s="48"/>
      <c r="C64" s="46"/>
      <c r="D64" s="48"/>
      <c r="E64" s="46"/>
      <c r="F64" s="46"/>
      <c r="G64" s="29">
        <f t="shared" si="2"/>
        <v>0</v>
      </c>
    </row>
    <row r="65" spans="1:7" x14ac:dyDescent="0.25">
      <c r="A65" s="28" t="s">
        <v>15</v>
      </c>
      <c r="B65" s="46"/>
      <c r="C65" s="46"/>
      <c r="D65" s="46"/>
      <c r="E65" s="46"/>
      <c r="F65" s="46"/>
      <c r="G65" s="29">
        <f t="shared" si="2"/>
        <v>0</v>
      </c>
    </row>
    <row r="66" spans="1:7" x14ac:dyDescent="0.25">
      <c r="A66" s="28" t="s">
        <v>16</v>
      </c>
      <c r="B66" s="48"/>
      <c r="C66" s="46"/>
      <c r="D66" s="48"/>
      <c r="E66" s="46"/>
      <c r="F66" s="46"/>
      <c r="G66" s="29">
        <f t="shared" si="2"/>
        <v>0</v>
      </c>
    </row>
    <row r="67" spans="1:7" x14ac:dyDescent="0.25">
      <c r="A67" s="28" t="s">
        <v>17</v>
      </c>
      <c r="B67" s="45"/>
      <c r="C67" s="46"/>
      <c r="D67" s="46"/>
      <c r="E67" s="46"/>
      <c r="F67" s="46"/>
      <c r="G67" s="29">
        <f t="shared" si="2"/>
        <v>0</v>
      </c>
    </row>
    <row r="68" spans="1:7" x14ac:dyDescent="0.25">
      <c r="A68" s="28" t="s">
        <v>18</v>
      </c>
      <c r="B68" s="45"/>
      <c r="C68" s="46"/>
      <c r="D68" s="46"/>
      <c r="E68" s="46"/>
      <c r="F68" s="46"/>
      <c r="G68" s="29">
        <f t="shared" si="2"/>
        <v>0</v>
      </c>
    </row>
    <row r="69" spans="1:7" x14ac:dyDescent="0.25">
      <c r="A69" s="28" t="s">
        <v>19</v>
      </c>
      <c r="B69" s="48"/>
      <c r="C69" s="46"/>
      <c r="D69" s="48"/>
      <c r="E69" s="46"/>
      <c r="F69" s="46"/>
      <c r="G69" s="29">
        <f t="shared" si="2"/>
        <v>0</v>
      </c>
    </row>
    <row r="70" spans="1:7" x14ac:dyDescent="0.25">
      <c r="A70" s="28" t="s">
        <v>20</v>
      </c>
      <c r="B70" s="46"/>
      <c r="C70" s="46"/>
      <c r="D70" s="46"/>
      <c r="E70" s="46"/>
      <c r="F70" s="46"/>
      <c r="G70" s="29">
        <f t="shared" si="2"/>
        <v>0</v>
      </c>
    </row>
    <row r="71" spans="1:7" x14ac:dyDescent="0.25">
      <c r="A71" s="28" t="s">
        <v>21</v>
      </c>
      <c r="B71" s="46"/>
      <c r="C71" s="46"/>
      <c r="D71" s="46"/>
      <c r="E71" s="46"/>
      <c r="F71" s="46"/>
      <c r="G71" s="29">
        <f t="shared" si="2"/>
        <v>0</v>
      </c>
    </row>
    <row r="72" spans="1:7" x14ac:dyDescent="0.25">
      <c r="A72" s="28" t="s">
        <v>22</v>
      </c>
      <c r="B72" s="46"/>
      <c r="C72" s="46"/>
      <c r="D72" s="46"/>
      <c r="E72" s="46"/>
      <c r="F72" s="46"/>
      <c r="G72" s="29">
        <f t="shared" si="2"/>
        <v>0</v>
      </c>
    </row>
    <row r="73" spans="1:7" x14ac:dyDescent="0.25">
      <c r="A73" s="28" t="s">
        <v>23</v>
      </c>
      <c r="B73" s="46"/>
      <c r="C73" s="46"/>
      <c r="D73" s="48"/>
      <c r="E73" s="46"/>
      <c r="F73" s="46"/>
      <c r="G73" s="29">
        <f t="shared" si="2"/>
        <v>0</v>
      </c>
    </row>
    <row r="74" spans="1:7" x14ac:dyDescent="0.25">
      <c r="A74" s="28" t="s">
        <v>24</v>
      </c>
      <c r="B74" s="46"/>
      <c r="C74" s="46"/>
      <c r="D74" s="46"/>
      <c r="E74" s="46"/>
      <c r="F74" s="46"/>
      <c r="G74" s="29">
        <f t="shared" si="2"/>
        <v>0</v>
      </c>
    </row>
    <row r="75" spans="1:7" x14ac:dyDescent="0.25">
      <c r="A75" s="28" t="s">
        <v>25</v>
      </c>
      <c r="B75" s="46"/>
      <c r="C75" s="46"/>
      <c r="D75" s="48"/>
      <c r="E75" s="46"/>
      <c r="F75" s="46"/>
      <c r="G75" s="29">
        <f t="shared" si="2"/>
        <v>0</v>
      </c>
    </row>
    <row r="76" spans="1:7" x14ac:dyDescent="0.25">
      <c r="A76" s="28" t="s">
        <v>26</v>
      </c>
      <c r="B76" s="46"/>
      <c r="C76" s="46"/>
      <c r="D76" s="48"/>
      <c r="E76" s="46"/>
      <c r="F76" s="46"/>
      <c r="G76" s="29">
        <f t="shared" si="2"/>
        <v>0</v>
      </c>
    </row>
    <row r="77" spans="1:7" x14ac:dyDescent="0.25">
      <c r="A77" s="28" t="s">
        <v>27</v>
      </c>
      <c r="B77" s="46"/>
      <c r="C77" s="46"/>
      <c r="D77" s="46"/>
      <c r="E77" s="46"/>
      <c r="F77" s="46"/>
      <c r="G77" s="29">
        <f t="shared" si="2"/>
        <v>0</v>
      </c>
    </row>
    <row r="78" spans="1:7" ht="15.75" thickBot="1" x14ac:dyDescent="0.3">
      <c r="A78" s="30" t="s">
        <v>28</v>
      </c>
      <c r="B78" s="47"/>
      <c r="C78" s="46"/>
      <c r="D78" s="48"/>
      <c r="E78" s="47"/>
      <c r="F78" s="47"/>
      <c r="G78" s="31">
        <f t="shared" si="2"/>
        <v>0</v>
      </c>
    </row>
    <row r="79" spans="1:7" ht="15.75" thickBot="1" x14ac:dyDescent="0.3">
      <c r="A79" s="84" t="s">
        <v>95</v>
      </c>
      <c r="B79" s="85"/>
      <c r="C79" s="85"/>
      <c r="D79" s="85"/>
      <c r="E79" s="85"/>
      <c r="F79" s="85"/>
      <c r="G79" s="26">
        <f>SUM(G62:G78)</f>
        <v>0</v>
      </c>
    </row>
    <row r="80" spans="1:7" ht="15.75" thickBot="1" x14ac:dyDescent="0.3"/>
    <row r="81" spans="1:7" ht="21" customHeight="1" thickBot="1" x14ac:dyDescent="0.3">
      <c r="A81" s="75" t="s">
        <v>30</v>
      </c>
      <c r="B81" s="76"/>
      <c r="C81" s="76"/>
      <c r="D81" s="76"/>
      <c r="E81" s="76"/>
      <c r="F81" s="76"/>
      <c r="G81" s="77"/>
    </row>
    <row r="82" spans="1:7" ht="38.25" customHeight="1" thickBot="1" x14ac:dyDescent="0.3">
      <c r="A82" s="97" t="s">
        <v>94</v>
      </c>
      <c r="B82" s="98"/>
      <c r="C82" s="98"/>
      <c r="D82" s="98"/>
      <c r="E82" s="98"/>
      <c r="F82" s="98"/>
      <c r="G82" s="99"/>
    </row>
    <row r="83" spans="1:7" x14ac:dyDescent="0.25">
      <c r="A83" s="106"/>
      <c r="B83" s="37" t="s">
        <v>4</v>
      </c>
      <c r="C83" s="37" t="s">
        <v>5</v>
      </c>
      <c r="D83" s="37" t="s">
        <v>6</v>
      </c>
      <c r="E83" s="37" t="s">
        <v>7</v>
      </c>
      <c r="F83" s="37" t="s">
        <v>8</v>
      </c>
      <c r="G83" s="108"/>
    </row>
    <row r="84" spans="1:7" x14ac:dyDescent="0.25">
      <c r="A84" s="107"/>
      <c r="B84" s="22">
        <v>36</v>
      </c>
      <c r="C84" s="22">
        <v>110</v>
      </c>
      <c r="D84" s="22">
        <v>17</v>
      </c>
      <c r="E84" s="22">
        <v>110</v>
      </c>
      <c r="F84" s="22">
        <v>140</v>
      </c>
      <c r="G84" s="109"/>
    </row>
    <row r="85" spans="1:7" x14ac:dyDescent="0.25">
      <c r="A85" s="107"/>
      <c r="B85" s="23">
        <v>25</v>
      </c>
      <c r="C85" s="24">
        <v>30</v>
      </c>
      <c r="D85" s="24">
        <v>1</v>
      </c>
      <c r="E85" s="24">
        <v>20</v>
      </c>
      <c r="F85" s="24">
        <v>20</v>
      </c>
      <c r="G85" s="109"/>
    </row>
    <row r="86" spans="1:7" ht="15.75" thickBot="1" x14ac:dyDescent="0.3">
      <c r="A86" s="38" t="s">
        <v>9</v>
      </c>
      <c r="B86" s="39" t="s">
        <v>10</v>
      </c>
      <c r="C86" s="39" t="s">
        <v>10</v>
      </c>
      <c r="D86" s="39" t="s">
        <v>10</v>
      </c>
      <c r="E86" s="39" t="s">
        <v>10</v>
      </c>
      <c r="F86" s="39" t="s">
        <v>10</v>
      </c>
      <c r="G86" s="40" t="s">
        <v>11</v>
      </c>
    </row>
    <row r="87" spans="1:7" x14ac:dyDescent="0.25">
      <c r="A87" s="41" t="s">
        <v>31</v>
      </c>
      <c r="B87" s="35"/>
      <c r="C87" s="48"/>
      <c r="D87" s="48"/>
      <c r="E87" s="35"/>
      <c r="F87" s="35"/>
      <c r="G87" s="32">
        <f t="shared" ref="G87:G102" si="3">($B$59/$B$60*B87) + ($C$59/$C$60*C87) + ($D$59/$D$60*D87) + ($E$59/$E$60*E87) + ($F$59/$F$60*F87)</f>
        <v>0</v>
      </c>
    </row>
    <row r="88" spans="1:7" x14ac:dyDescent="0.25">
      <c r="A88" s="33" t="s">
        <v>32</v>
      </c>
      <c r="B88" s="48"/>
      <c r="C88" s="48"/>
      <c r="D88" s="25"/>
      <c r="E88" s="25"/>
      <c r="F88" s="25"/>
      <c r="G88" s="31">
        <f t="shared" si="3"/>
        <v>0</v>
      </c>
    </row>
    <row r="89" spans="1:7" x14ac:dyDescent="0.25">
      <c r="A89" s="33" t="s">
        <v>33</v>
      </c>
      <c r="B89" s="48"/>
      <c r="C89" s="48"/>
      <c r="D89" s="48"/>
      <c r="E89" s="25"/>
      <c r="F89" s="25"/>
      <c r="G89" s="31">
        <f t="shared" si="3"/>
        <v>0</v>
      </c>
    </row>
    <row r="90" spans="1:7" x14ac:dyDescent="0.25">
      <c r="A90" s="33" t="s">
        <v>34</v>
      </c>
      <c r="B90" s="25"/>
      <c r="C90" s="48"/>
      <c r="D90" s="25"/>
      <c r="E90" s="48"/>
      <c r="F90" s="25"/>
      <c r="G90" s="31">
        <f t="shared" si="3"/>
        <v>0</v>
      </c>
    </row>
    <row r="91" spans="1:7" x14ac:dyDescent="0.25">
      <c r="A91" s="33" t="s">
        <v>35</v>
      </c>
      <c r="B91" s="25"/>
      <c r="C91" s="46"/>
      <c r="D91" s="48"/>
      <c r="E91" s="25"/>
      <c r="F91" s="25"/>
      <c r="G91" s="31">
        <f t="shared" si="3"/>
        <v>0</v>
      </c>
    </row>
    <row r="92" spans="1:7" x14ac:dyDescent="0.25">
      <c r="A92" s="33" t="s">
        <v>36</v>
      </c>
      <c r="B92" s="25"/>
      <c r="C92" s="46"/>
      <c r="D92" s="46"/>
      <c r="E92" s="25"/>
      <c r="F92" s="25"/>
      <c r="G92" s="31">
        <f t="shared" si="3"/>
        <v>0</v>
      </c>
    </row>
    <row r="93" spans="1:7" x14ac:dyDescent="0.25">
      <c r="A93" s="33" t="s">
        <v>37</v>
      </c>
      <c r="B93" s="25"/>
      <c r="C93" s="46"/>
      <c r="D93" s="48"/>
      <c r="E93" s="25"/>
      <c r="F93" s="25"/>
      <c r="G93" s="31">
        <f t="shared" si="3"/>
        <v>0</v>
      </c>
    </row>
    <row r="94" spans="1:7" x14ac:dyDescent="0.25">
      <c r="A94" s="33" t="s">
        <v>38</v>
      </c>
      <c r="B94" s="25"/>
      <c r="C94" s="25"/>
      <c r="D94" s="25"/>
      <c r="E94" s="25"/>
      <c r="F94" s="25"/>
      <c r="G94" s="31">
        <f t="shared" si="3"/>
        <v>0</v>
      </c>
    </row>
    <row r="95" spans="1:7" x14ac:dyDescent="0.25">
      <c r="A95" s="33" t="s">
        <v>39</v>
      </c>
      <c r="B95" s="25"/>
      <c r="C95" s="48"/>
      <c r="D95" s="25"/>
      <c r="E95" s="25"/>
      <c r="F95" s="25"/>
      <c r="G95" s="31">
        <f t="shared" si="3"/>
        <v>0</v>
      </c>
    </row>
    <row r="96" spans="1:7" x14ac:dyDescent="0.25">
      <c r="A96" s="33" t="s">
        <v>40</v>
      </c>
      <c r="B96" s="25"/>
      <c r="C96" s="48"/>
      <c r="D96" s="46"/>
      <c r="E96" s="25"/>
      <c r="F96" s="25"/>
      <c r="G96" s="31">
        <f t="shared" si="3"/>
        <v>0</v>
      </c>
    </row>
    <row r="97" spans="1:7" x14ac:dyDescent="0.25">
      <c r="A97" s="33" t="s">
        <v>41</v>
      </c>
      <c r="B97" s="25"/>
      <c r="C97" s="46"/>
      <c r="D97" s="46"/>
      <c r="E97" s="25"/>
      <c r="F97" s="25"/>
      <c r="G97" s="31">
        <f t="shared" si="3"/>
        <v>0</v>
      </c>
    </row>
    <row r="98" spans="1:7" x14ac:dyDescent="0.25">
      <c r="A98" s="33" t="s">
        <v>42</v>
      </c>
      <c r="B98" s="25"/>
      <c r="C98" s="46"/>
      <c r="D98" s="25"/>
      <c r="E98" s="25"/>
      <c r="F98" s="25"/>
      <c r="G98" s="31">
        <f t="shared" si="3"/>
        <v>0</v>
      </c>
    </row>
    <row r="99" spans="1:7" x14ac:dyDescent="0.25">
      <c r="A99" s="33" t="s">
        <v>43</v>
      </c>
      <c r="B99" s="25"/>
      <c r="C99" s="48"/>
      <c r="D99" s="25"/>
      <c r="E99" s="25"/>
      <c r="F99" s="25"/>
      <c r="G99" s="31">
        <f t="shared" si="3"/>
        <v>0</v>
      </c>
    </row>
    <row r="100" spans="1:7" x14ac:dyDescent="0.25">
      <c r="A100" s="33" t="s">
        <v>44</v>
      </c>
      <c r="B100" s="25"/>
      <c r="C100" s="48"/>
      <c r="D100" s="25"/>
      <c r="E100" s="25"/>
      <c r="F100" s="25"/>
      <c r="G100" s="31">
        <f t="shared" si="3"/>
        <v>0</v>
      </c>
    </row>
    <row r="101" spans="1:7" x14ac:dyDescent="0.25">
      <c r="A101" s="33" t="s">
        <v>45</v>
      </c>
      <c r="B101" s="25"/>
      <c r="C101" s="46"/>
      <c r="D101" s="25"/>
      <c r="E101" s="25"/>
      <c r="F101" s="25"/>
      <c r="G101" s="31">
        <f t="shared" si="3"/>
        <v>0</v>
      </c>
    </row>
    <row r="102" spans="1:7" ht="15.75" thickBot="1" x14ac:dyDescent="0.3">
      <c r="A102" s="74" t="s">
        <v>46</v>
      </c>
      <c r="B102" s="25"/>
      <c r="C102" s="48"/>
      <c r="D102" s="25"/>
      <c r="E102" s="25"/>
      <c r="F102" s="25"/>
      <c r="G102" s="31">
        <f t="shared" si="3"/>
        <v>0</v>
      </c>
    </row>
    <row r="103" spans="1:7" ht="15.75" thickBot="1" x14ac:dyDescent="0.3">
      <c r="A103" s="84" t="s">
        <v>96</v>
      </c>
      <c r="B103" s="85"/>
      <c r="C103" s="85"/>
      <c r="D103" s="85"/>
      <c r="E103" s="85"/>
      <c r="F103" s="85"/>
      <c r="G103" s="26">
        <f>SUM(G87:G102)</f>
        <v>0</v>
      </c>
    </row>
    <row r="104" spans="1:7" ht="21" thickBot="1" x14ac:dyDescent="0.35">
      <c r="A104" s="7"/>
    </row>
    <row r="105" spans="1:7" ht="21" customHeight="1" thickBot="1" x14ac:dyDescent="0.3">
      <c r="A105" s="75" t="s">
        <v>48</v>
      </c>
      <c r="B105" s="76"/>
      <c r="C105" s="76"/>
      <c r="D105" s="76"/>
      <c r="E105" s="76"/>
      <c r="F105" s="76"/>
      <c r="G105" s="77"/>
    </row>
    <row r="106" spans="1:7" ht="38.25" customHeight="1" thickBot="1" x14ac:dyDescent="0.3">
      <c r="A106" s="97" t="s">
        <v>94</v>
      </c>
      <c r="B106" s="98"/>
      <c r="C106" s="98"/>
      <c r="D106" s="98"/>
      <c r="E106" s="98"/>
      <c r="F106" s="98"/>
      <c r="G106" s="99"/>
    </row>
    <row r="107" spans="1:7" x14ac:dyDescent="0.25">
      <c r="A107" s="106"/>
      <c r="B107" s="37" t="s">
        <v>4</v>
      </c>
      <c r="C107" s="37" t="s">
        <v>5</v>
      </c>
      <c r="D107" s="37" t="s">
        <v>6</v>
      </c>
      <c r="E107" s="37" t="s">
        <v>7</v>
      </c>
      <c r="F107" s="37" t="s">
        <v>8</v>
      </c>
      <c r="G107" s="108"/>
    </row>
    <row r="108" spans="1:7" x14ac:dyDescent="0.25">
      <c r="A108" s="107"/>
      <c r="B108" s="22">
        <v>36</v>
      </c>
      <c r="C108" s="22">
        <v>110</v>
      </c>
      <c r="D108" s="22">
        <v>17</v>
      </c>
      <c r="E108" s="22">
        <v>110</v>
      </c>
      <c r="F108" s="22">
        <v>140</v>
      </c>
      <c r="G108" s="109"/>
    </row>
    <row r="109" spans="1:7" x14ac:dyDescent="0.25">
      <c r="A109" s="107"/>
      <c r="B109" s="23">
        <v>25</v>
      </c>
      <c r="C109" s="24">
        <v>30</v>
      </c>
      <c r="D109" s="24">
        <v>1</v>
      </c>
      <c r="E109" s="24">
        <v>20</v>
      </c>
      <c r="F109" s="24">
        <v>20</v>
      </c>
      <c r="G109" s="109"/>
    </row>
    <row r="110" spans="1:7" ht="15.75" thickBot="1" x14ac:dyDescent="0.3">
      <c r="A110" s="38" t="s">
        <v>9</v>
      </c>
      <c r="B110" s="39" t="s">
        <v>10</v>
      </c>
      <c r="C110" s="39" t="s">
        <v>10</v>
      </c>
      <c r="D110" s="39" t="s">
        <v>10</v>
      </c>
      <c r="E110" s="39" t="s">
        <v>10</v>
      </c>
      <c r="F110" s="39" t="s">
        <v>10</v>
      </c>
      <c r="G110" s="40" t="s">
        <v>11</v>
      </c>
    </row>
    <row r="111" spans="1:7" x14ac:dyDescent="0.25">
      <c r="A111" s="41" t="s">
        <v>49</v>
      </c>
      <c r="B111" s="48"/>
      <c r="C111" s="25"/>
      <c r="D111" s="25"/>
      <c r="E111" s="25"/>
      <c r="F111" s="25"/>
      <c r="G111" s="29">
        <f t="shared" ref="G111:G140" si="4">($B$59/$B$60*B111) + ($C$59/$C$60*C111) + ($D$59/$D$60*D111) + ($E$59/$E$60*E111) + ($F$59/$F$60*F111)</f>
        <v>0</v>
      </c>
    </row>
    <row r="112" spans="1:7" x14ac:dyDescent="0.25">
      <c r="A112" s="33" t="s">
        <v>50</v>
      </c>
      <c r="B112" s="48"/>
      <c r="C112" s="25"/>
      <c r="D112" s="48"/>
      <c r="E112" s="25"/>
      <c r="F112" s="25"/>
      <c r="G112" s="29">
        <f t="shared" si="4"/>
        <v>0</v>
      </c>
    </row>
    <row r="113" spans="1:7" x14ac:dyDescent="0.25">
      <c r="A113" s="33" t="s">
        <v>51</v>
      </c>
      <c r="B113" s="48"/>
      <c r="C113" s="25"/>
      <c r="D113" s="25"/>
      <c r="E113" s="25"/>
      <c r="F113" s="25"/>
      <c r="G113" s="29">
        <f t="shared" si="4"/>
        <v>0</v>
      </c>
    </row>
    <row r="114" spans="1:7" x14ac:dyDescent="0.25">
      <c r="A114" s="33" t="s">
        <v>52</v>
      </c>
      <c r="B114" s="48"/>
      <c r="C114" s="25"/>
      <c r="D114" s="25"/>
      <c r="E114" s="25"/>
      <c r="F114" s="25"/>
      <c r="G114" s="29">
        <f t="shared" si="4"/>
        <v>0</v>
      </c>
    </row>
    <row r="115" spans="1:7" x14ac:dyDescent="0.25">
      <c r="A115" s="33" t="s">
        <v>53</v>
      </c>
      <c r="B115" s="48"/>
      <c r="C115" s="48"/>
      <c r="D115" s="48"/>
      <c r="E115" s="25"/>
      <c r="F115" s="25"/>
      <c r="G115" s="29">
        <f t="shared" si="4"/>
        <v>0</v>
      </c>
    </row>
    <row r="116" spans="1:7" x14ac:dyDescent="0.25">
      <c r="A116" s="33" t="s">
        <v>54</v>
      </c>
      <c r="B116" s="48"/>
      <c r="C116" s="25"/>
      <c r="D116" s="48"/>
      <c r="E116" s="25"/>
      <c r="F116" s="48"/>
      <c r="G116" s="29">
        <f t="shared" si="4"/>
        <v>0</v>
      </c>
    </row>
    <row r="117" spans="1:7" x14ac:dyDescent="0.25">
      <c r="A117" s="33" t="s">
        <v>55</v>
      </c>
      <c r="B117" s="48"/>
      <c r="C117" s="48"/>
      <c r="D117" s="48"/>
      <c r="E117" s="25"/>
      <c r="F117" s="25"/>
      <c r="G117" s="29">
        <f t="shared" si="4"/>
        <v>0</v>
      </c>
    </row>
    <row r="118" spans="1:7" x14ac:dyDescent="0.25">
      <c r="A118" s="33" t="s">
        <v>56</v>
      </c>
      <c r="B118" s="25"/>
      <c r="C118" s="25"/>
      <c r="D118" s="25"/>
      <c r="E118" s="25"/>
      <c r="F118" s="25"/>
      <c r="G118" s="29">
        <f t="shared" si="4"/>
        <v>0</v>
      </c>
    </row>
    <row r="119" spans="1:7" x14ac:dyDescent="0.25">
      <c r="A119" s="33" t="s">
        <v>57</v>
      </c>
      <c r="B119" s="48"/>
      <c r="C119" s="25"/>
      <c r="D119" s="25"/>
      <c r="E119" s="25"/>
      <c r="F119" s="25"/>
      <c r="G119" s="29">
        <f t="shared" si="4"/>
        <v>0</v>
      </c>
    </row>
    <row r="120" spans="1:7" x14ac:dyDescent="0.25">
      <c r="A120" s="33" t="s">
        <v>58</v>
      </c>
      <c r="B120" s="48"/>
      <c r="C120" s="48"/>
      <c r="D120" s="48"/>
      <c r="E120" s="25"/>
      <c r="F120" s="48"/>
      <c r="G120" s="29">
        <f t="shared" si="4"/>
        <v>0</v>
      </c>
    </row>
    <row r="121" spans="1:7" x14ac:dyDescent="0.25">
      <c r="A121" s="33" t="s">
        <v>59</v>
      </c>
      <c r="B121" s="25"/>
      <c r="C121" s="48"/>
      <c r="D121" s="25"/>
      <c r="E121" s="25"/>
      <c r="F121" s="25"/>
      <c r="G121" s="29">
        <f t="shared" si="4"/>
        <v>0</v>
      </c>
    </row>
    <row r="122" spans="1:7" x14ac:dyDescent="0.25">
      <c r="A122" s="33" t="s">
        <v>60</v>
      </c>
      <c r="B122" s="48"/>
      <c r="C122" s="48"/>
      <c r="D122" s="48"/>
      <c r="E122" s="25"/>
      <c r="F122" s="48"/>
      <c r="G122" s="29">
        <f t="shared" si="4"/>
        <v>0</v>
      </c>
    </row>
    <row r="123" spans="1:7" x14ac:dyDescent="0.25">
      <c r="A123" s="33" t="s">
        <v>61</v>
      </c>
      <c r="B123" s="48"/>
      <c r="C123" s="46"/>
      <c r="D123" s="25"/>
      <c r="E123" s="25"/>
      <c r="F123" s="25"/>
      <c r="G123" s="29">
        <f t="shared" si="4"/>
        <v>0</v>
      </c>
    </row>
    <row r="124" spans="1:7" x14ac:dyDescent="0.25">
      <c r="A124" s="33" t="s">
        <v>62</v>
      </c>
      <c r="B124" s="48"/>
      <c r="C124" s="25"/>
      <c r="D124" s="48"/>
      <c r="E124" s="25"/>
      <c r="F124" s="25"/>
      <c r="G124" s="29">
        <f t="shared" si="4"/>
        <v>0</v>
      </c>
    </row>
    <row r="125" spans="1:7" x14ac:dyDescent="0.25">
      <c r="A125" s="33" t="s">
        <v>63</v>
      </c>
      <c r="B125" s="48"/>
      <c r="C125" s="25"/>
      <c r="D125" s="48"/>
      <c r="E125" s="25"/>
      <c r="F125" s="25"/>
      <c r="G125" s="29">
        <f t="shared" si="4"/>
        <v>0</v>
      </c>
    </row>
    <row r="126" spans="1:7" x14ac:dyDescent="0.25">
      <c r="A126" s="33" t="s">
        <v>64</v>
      </c>
      <c r="B126" s="25"/>
      <c r="C126" s="25"/>
      <c r="D126" s="25"/>
      <c r="E126" s="25"/>
      <c r="F126" s="25"/>
      <c r="G126" s="29">
        <f t="shared" si="4"/>
        <v>0</v>
      </c>
    </row>
    <row r="127" spans="1:7" x14ac:dyDescent="0.25">
      <c r="A127" s="33" t="s">
        <v>65</v>
      </c>
      <c r="B127" s="25"/>
      <c r="C127" s="25"/>
      <c r="D127" s="25"/>
      <c r="E127" s="25"/>
      <c r="F127" s="25"/>
      <c r="G127" s="29">
        <f t="shared" si="4"/>
        <v>0</v>
      </c>
    </row>
    <row r="128" spans="1:7" x14ac:dyDescent="0.25">
      <c r="A128" s="33" t="s">
        <v>66</v>
      </c>
      <c r="B128" s="25"/>
      <c r="C128" s="46"/>
      <c r="D128" s="25"/>
      <c r="E128" s="25"/>
      <c r="F128" s="25"/>
      <c r="G128" s="29">
        <f t="shared" si="4"/>
        <v>0</v>
      </c>
    </row>
    <row r="129" spans="1:7" x14ac:dyDescent="0.25">
      <c r="A129" s="33" t="s">
        <v>67</v>
      </c>
      <c r="B129" s="25"/>
      <c r="C129" s="48"/>
      <c r="D129" s="25"/>
      <c r="E129" s="25"/>
      <c r="F129" s="25"/>
      <c r="G129" s="29">
        <f t="shared" si="4"/>
        <v>0</v>
      </c>
    </row>
    <row r="130" spans="1:7" x14ac:dyDescent="0.25">
      <c r="A130" s="33" t="s">
        <v>97</v>
      </c>
      <c r="B130" s="25"/>
      <c r="C130" s="48"/>
      <c r="D130" s="25"/>
      <c r="E130" s="25"/>
      <c r="F130" s="25"/>
      <c r="G130" s="29">
        <f t="shared" si="4"/>
        <v>0</v>
      </c>
    </row>
    <row r="131" spans="1:7" x14ac:dyDescent="0.25">
      <c r="A131" s="33" t="s">
        <v>98</v>
      </c>
      <c r="B131" s="25"/>
      <c r="C131" s="25"/>
      <c r="D131" s="25"/>
      <c r="E131" s="25"/>
      <c r="F131" s="25"/>
      <c r="G131" s="29">
        <f t="shared" si="4"/>
        <v>0</v>
      </c>
    </row>
    <row r="132" spans="1:7" x14ac:dyDescent="0.25">
      <c r="A132" s="33" t="s">
        <v>99</v>
      </c>
      <c r="B132" s="25"/>
      <c r="C132" s="48"/>
      <c r="D132" s="25"/>
      <c r="E132" s="25"/>
      <c r="F132" s="25"/>
      <c r="G132" s="29">
        <f t="shared" si="4"/>
        <v>0</v>
      </c>
    </row>
    <row r="133" spans="1:7" x14ac:dyDescent="0.25">
      <c r="A133" s="33" t="s">
        <v>100</v>
      </c>
      <c r="B133" s="25"/>
      <c r="C133" s="46"/>
      <c r="D133" s="25"/>
      <c r="E133" s="25"/>
      <c r="F133" s="48"/>
      <c r="G133" s="29">
        <f t="shared" si="4"/>
        <v>0</v>
      </c>
    </row>
    <row r="134" spans="1:7" x14ac:dyDescent="0.25">
      <c r="A134" s="33" t="s">
        <v>132</v>
      </c>
      <c r="B134" s="25"/>
      <c r="C134" s="46"/>
      <c r="D134" s="48"/>
      <c r="E134" s="25"/>
      <c r="F134" s="25"/>
      <c r="G134" s="29">
        <f t="shared" ref="G134" si="5">($B$59/$B$60*B134) + ($C$59/$C$60*C134) + ($D$59/$D$60*D134) + ($E$59/$E$60*E134) + ($F$59/$F$60*F134)</f>
        <v>0</v>
      </c>
    </row>
    <row r="135" spans="1:7" x14ac:dyDescent="0.25">
      <c r="A135" s="33" t="s">
        <v>101</v>
      </c>
      <c r="B135" s="25"/>
      <c r="C135" s="25"/>
      <c r="D135" s="25"/>
      <c r="E135" s="25"/>
      <c r="F135" s="25"/>
      <c r="G135" s="29">
        <f t="shared" si="4"/>
        <v>0</v>
      </c>
    </row>
    <row r="136" spans="1:7" x14ac:dyDescent="0.25">
      <c r="A136" s="33" t="s">
        <v>102</v>
      </c>
      <c r="B136" s="25"/>
      <c r="C136" s="25"/>
      <c r="D136" s="25"/>
      <c r="E136" s="25"/>
      <c r="F136" s="25"/>
      <c r="G136" s="29">
        <f t="shared" si="4"/>
        <v>0</v>
      </c>
    </row>
    <row r="137" spans="1:7" x14ac:dyDescent="0.25">
      <c r="A137" s="33" t="s">
        <v>103</v>
      </c>
      <c r="B137" s="25"/>
      <c r="C137" s="25"/>
      <c r="D137" s="25"/>
      <c r="E137" s="25"/>
      <c r="F137" s="25"/>
      <c r="G137" s="29">
        <f t="shared" si="4"/>
        <v>0</v>
      </c>
    </row>
    <row r="138" spans="1:7" x14ac:dyDescent="0.25">
      <c r="A138" s="33" t="s">
        <v>104</v>
      </c>
      <c r="B138" s="25"/>
      <c r="C138" s="25"/>
      <c r="D138" s="25"/>
      <c r="E138" s="25"/>
      <c r="F138" s="25"/>
      <c r="G138" s="29">
        <f t="shared" si="4"/>
        <v>0</v>
      </c>
    </row>
    <row r="139" spans="1:7" x14ac:dyDescent="0.25">
      <c r="A139" s="33" t="s">
        <v>105</v>
      </c>
      <c r="B139" s="25"/>
      <c r="C139" s="25"/>
      <c r="D139" s="48"/>
      <c r="E139" s="25"/>
      <c r="F139" s="25"/>
      <c r="G139" s="29">
        <f t="shared" si="4"/>
        <v>0</v>
      </c>
    </row>
    <row r="140" spans="1:7" ht="15.75" thickBot="1" x14ac:dyDescent="0.3">
      <c r="A140" s="33" t="s">
        <v>106</v>
      </c>
      <c r="B140" s="25"/>
      <c r="C140" s="25"/>
      <c r="D140" s="25"/>
      <c r="E140" s="25"/>
      <c r="F140" s="25"/>
      <c r="G140" s="29">
        <f t="shared" si="4"/>
        <v>0</v>
      </c>
    </row>
    <row r="141" spans="1:7" ht="15.75" thickBot="1" x14ac:dyDescent="0.3">
      <c r="A141" s="84" t="s">
        <v>121</v>
      </c>
      <c r="B141" s="85"/>
      <c r="C141" s="85"/>
      <c r="D141" s="85"/>
      <c r="E141" s="85"/>
      <c r="F141" s="85"/>
      <c r="G141" s="26">
        <f>SUM(G111:G140)</f>
        <v>0</v>
      </c>
    </row>
    <row r="142" spans="1:7" ht="15.75" thickBot="1" x14ac:dyDescent="0.3"/>
    <row r="143" spans="1:7" ht="23.25" thickBot="1" x14ac:dyDescent="0.3">
      <c r="A143" s="75" t="s">
        <v>107</v>
      </c>
      <c r="B143" s="76"/>
      <c r="C143" s="76"/>
      <c r="D143" s="76"/>
      <c r="E143" s="76"/>
      <c r="F143" s="76"/>
      <c r="G143" s="77"/>
    </row>
    <row r="144" spans="1:7" ht="15.75" thickBot="1" x14ac:dyDescent="0.3">
      <c r="A144" s="93" t="s">
        <v>120</v>
      </c>
      <c r="B144" s="94"/>
      <c r="C144" s="94"/>
      <c r="D144" s="94"/>
      <c r="E144" s="94"/>
      <c r="F144" s="52" t="s">
        <v>10</v>
      </c>
      <c r="G144" s="53" t="s">
        <v>11</v>
      </c>
    </row>
    <row r="145" spans="1:7" x14ac:dyDescent="0.25">
      <c r="A145" s="80" t="s">
        <v>108</v>
      </c>
      <c r="B145" s="81"/>
      <c r="C145" s="81"/>
      <c r="D145" s="81"/>
      <c r="E145" s="81"/>
      <c r="F145" s="42"/>
      <c r="G145" s="29">
        <f>F145*120</f>
        <v>0</v>
      </c>
    </row>
    <row r="146" spans="1:7" x14ac:dyDescent="0.25">
      <c r="A146" s="95" t="s">
        <v>109</v>
      </c>
      <c r="B146" s="96"/>
      <c r="C146" s="96"/>
      <c r="D146" s="96"/>
      <c r="E146" s="96"/>
      <c r="F146" s="42"/>
      <c r="G146" s="29">
        <f>F146*70</f>
        <v>0</v>
      </c>
    </row>
    <row r="147" spans="1:7" x14ac:dyDescent="0.25">
      <c r="A147" s="95" t="s">
        <v>110</v>
      </c>
      <c r="B147" s="96"/>
      <c r="C147" s="96"/>
      <c r="D147" s="96"/>
      <c r="E147" s="96"/>
      <c r="F147" s="42"/>
      <c r="G147" s="29">
        <f>F147*1.5</f>
        <v>0</v>
      </c>
    </row>
    <row r="148" spans="1:7" x14ac:dyDescent="0.25">
      <c r="A148" s="95" t="s">
        <v>111</v>
      </c>
      <c r="B148" s="96"/>
      <c r="C148" s="96"/>
      <c r="D148" s="96"/>
      <c r="E148" s="96"/>
      <c r="F148" s="42"/>
      <c r="G148" s="29">
        <f>F148*0.35</f>
        <v>0</v>
      </c>
    </row>
    <row r="149" spans="1:7" x14ac:dyDescent="0.25">
      <c r="A149" s="95" t="s">
        <v>112</v>
      </c>
      <c r="B149" s="96"/>
      <c r="C149" s="96"/>
      <c r="D149" s="96"/>
      <c r="E149" s="96"/>
      <c r="F149" s="42"/>
      <c r="G149" s="29">
        <f>F149*15</f>
        <v>0</v>
      </c>
    </row>
    <row r="150" spans="1:7" ht="15.75" thickBot="1" x14ac:dyDescent="0.3">
      <c r="A150" s="82" t="s">
        <v>113</v>
      </c>
      <c r="B150" s="83"/>
      <c r="C150" s="83"/>
      <c r="D150" s="83"/>
      <c r="E150" s="83"/>
      <c r="F150" s="42"/>
      <c r="G150" s="29">
        <f>F150*1.75</f>
        <v>0</v>
      </c>
    </row>
    <row r="151" spans="1:7" ht="15.75" thickBot="1" x14ac:dyDescent="0.3">
      <c r="A151" s="84" t="s">
        <v>114</v>
      </c>
      <c r="B151" s="85"/>
      <c r="C151" s="85"/>
      <c r="D151" s="85"/>
      <c r="E151" s="85"/>
      <c r="F151" s="85"/>
      <c r="G151" s="26">
        <f>SUM(G145:G150)</f>
        <v>0</v>
      </c>
    </row>
    <row r="152" spans="1:7" ht="15.75" thickBot="1" x14ac:dyDescent="0.3">
      <c r="A152" s="54"/>
      <c r="B152" s="54"/>
      <c r="C152" s="54"/>
      <c r="D152" s="54"/>
      <c r="E152" s="54"/>
      <c r="F152" s="54"/>
      <c r="G152" s="55"/>
    </row>
    <row r="153" spans="1:7" ht="6" customHeight="1" thickBot="1" x14ac:dyDescent="0.3">
      <c r="A153" s="68"/>
      <c r="B153" s="69"/>
      <c r="C153" s="69"/>
      <c r="D153" s="69"/>
      <c r="E153" s="69"/>
      <c r="F153" s="69"/>
      <c r="G153" s="70"/>
    </row>
    <row r="154" spans="1:7" ht="15.75" thickBot="1" x14ac:dyDescent="0.3"/>
    <row r="155" spans="1:7" ht="23.25" thickBot="1" x14ac:dyDescent="0.3">
      <c r="A155" s="75" t="s">
        <v>115</v>
      </c>
      <c r="B155" s="76"/>
      <c r="C155" s="76"/>
      <c r="D155" s="76"/>
      <c r="E155" s="76"/>
      <c r="F155" s="76"/>
      <c r="G155" s="77"/>
    </row>
    <row r="156" spans="1:7" x14ac:dyDescent="0.25">
      <c r="A156" s="89" t="s">
        <v>116</v>
      </c>
      <c r="B156" s="90"/>
      <c r="C156" s="90"/>
      <c r="D156" s="90"/>
      <c r="E156" s="90"/>
      <c r="F156" s="90"/>
      <c r="G156" s="56">
        <f>G54</f>
        <v>0</v>
      </c>
    </row>
    <row r="157" spans="1:7" x14ac:dyDescent="0.25">
      <c r="A157" s="91" t="s">
        <v>29</v>
      </c>
      <c r="B157" s="92"/>
      <c r="C157" s="92"/>
      <c r="D157" s="92"/>
      <c r="E157" s="92"/>
      <c r="F157" s="92"/>
      <c r="G157" s="27">
        <f>G79</f>
        <v>0</v>
      </c>
    </row>
    <row r="158" spans="1:7" x14ac:dyDescent="0.25">
      <c r="A158" s="91" t="s">
        <v>47</v>
      </c>
      <c r="B158" s="92"/>
      <c r="C158" s="92"/>
      <c r="D158" s="92"/>
      <c r="E158" s="92"/>
      <c r="F158" s="92"/>
      <c r="G158" s="27">
        <f>G103</f>
        <v>0</v>
      </c>
    </row>
    <row r="159" spans="1:7" x14ac:dyDescent="0.25">
      <c r="A159" s="91" t="s">
        <v>117</v>
      </c>
      <c r="B159" s="92"/>
      <c r="C159" s="92"/>
      <c r="D159" s="92"/>
      <c r="E159" s="92"/>
      <c r="F159" s="92"/>
      <c r="G159" s="27">
        <f>G141</f>
        <v>0</v>
      </c>
    </row>
    <row r="160" spans="1:7" ht="15.75" thickBot="1" x14ac:dyDescent="0.3">
      <c r="A160" s="91" t="s">
        <v>118</v>
      </c>
      <c r="B160" s="92"/>
      <c r="C160" s="92"/>
      <c r="D160" s="92"/>
      <c r="E160" s="92"/>
      <c r="F160" s="92"/>
      <c r="G160" s="27">
        <f>G151</f>
        <v>0</v>
      </c>
    </row>
    <row r="161" spans="1:7" ht="15.75" thickBot="1" x14ac:dyDescent="0.3">
      <c r="A161" s="84" t="s">
        <v>119</v>
      </c>
      <c r="B161" s="85"/>
      <c r="C161" s="85"/>
      <c r="D161" s="85"/>
      <c r="E161" s="85"/>
      <c r="F161" s="85"/>
      <c r="G161" s="26">
        <f>SUM(G156:G160)</f>
        <v>0</v>
      </c>
    </row>
    <row r="162" spans="1:7" ht="15.75" thickBot="1" x14ac:dyDescent="0.3"/>
    <row r="163" spans="1:7" ht="23.25" thickBot="1" x14ac:dyDescent="0.3">
      <c r="A163" s="75" t="s">
        <v>122</v>
      </c>
      <c r="B163" s="76"/>
      <c r="C163" s="76"/>
      <c r="D163" s="76"/>
      <c r="E163" s="76"/>
      <c r="F163" s="76"/>
      <c r="G163" s="77"/>
    </row>
    <row r="164" spans="1:7" x14ac:dyDescent="0.25">
      <c r="A164" s="58" t="s">
        <v>124</v>
      </c>
      <c r="B164" s="86"/>
      <c r="C164" s="87"/>
      <c r="D164" s="87"/>
      <c r="E164" s="87"/>
      <c r="F164" s="59">
        <v>3.6999999999999998E-2</v>
      </c>
      <c r="G164" s="56">
        <f>B164*F164</f>
        <v>0</v>
      </c>
    </row>
    <row r="165" spans="1:7" ht="15.75" thickBot="1" x14ac:dyDescent="0.3">
      <c r="A165" s="57" t="s">
        <v>123</v>
      </c>
      <c r="B165" s="88"/>
      <c r="C165" s="88"/>
      <c r="D165" s="88"/>
      <c r="E165" s="88"/>
      <c r="F165" s="88"/>
      <c r="G165" s="88"/>
    </row>
    <row r="166" spans="1:7" ht="15.75" thickBot="1" x14ac:dyDescent="0.3">
      <c r="A166" s="84" t="s">
        <v>125</v>
      </c>
      <c r="B166" s="85"/>
      <c r="C166" s="85"/>
      <c r="D166" s="85"/>
      <c r="E166" s="85"/>
      <c r="F166" s="85"/>
      <c r="G166" s="26">
        <f>IF(B165&lt;&gt;"", 0,G164)</f>
        <v>0</v>
      </c>
    </row>
    <row r="168" spans="1:7" ht="15.75" thickBot="1" x14ac:dyDescent="0.3"/>
    <row r="169" spans="1:7" ht="23.25" thickBot="1" x14ac:dyDescent="0.3">
      <c r="A169" s="75" t="s">
        <v>126</v>
      </c>
      <c r="B169" s="76"/>
      <c r="C169" s="76"/>
      <c r="D169" s="76"/>
      <c r="E169" s="76"/>
      <c r="F169" s="76"/>
      <c r="G169" s="77"/>
    </row>
    <row r="170" spans="1:7" x14ac:dyDescent="0.25">
      <c r="A170" s="80" t="s">
        <v>128</v>
      </c>
      <c r="B170" s="81"/>
      <c r="C170" s="81"/>
      <c r="D170" s="81"/>
      <c r="E170" s="81"/>
      <c r="F170" s="81"/>
      <c r="G170" s="60">
        <f>G161</f>
        <v>0</v>
      </c>
    </row>
    <row r="171" spans="1:7" ht="15.75" thickBot="1" x14ac:dyDescent="0.3">
      <c r="A171" s="82" t="s">
        <v>129</v>
      </c>
      <c r="B171" s="83"/>
      <c r="C171" s="83"/>
      <c r="D171" s="83"/>
      <c r="E171" s="83"/>
      <c r="F171" s="83"/>
      <c r="G171" s="61">
        <f>G166</f>
        <v>0</v>
      </c>
    </row>
    <row r="172" spans="1:7" ht="29.25" thickBot="1" x14ac:dyDescent="0.5">
      <c r="A172" s="78" t="s">
        <v>127</v>
      </c>
      <c r="B172" s="79"/>
      <c r="C172" s="79"/>
      <c r="D172" s="79"/>
      <c r="E172" s="79"/>
      <c r="F172" s="79"/>
      <c r="G172" s="62">
        <f>G170+G171</f>
        <v>0</v>
      </c>
    </row>
  </sheetData>
  <sheetProtection sheet="1" selectLockedCells="1"/>
  <mergeCells count="64">
    <mergeCell ref="A2:A3"/>
    <mergeCell ref="B11:C11"/>
    <mergeCell ref="E11:G11"/>
    <mergeCell ref="B12:G12"/>
    <mergeCell ref="B1:F1"/>
    <mergeCell ref="B2:F2"/>
    <mergeCell ref="B3:F3"/>
    <mergeCell ref="B7:G7"/>
    <mergeCell ref="G2:G3"/>
    <mergeCell ref="B5:G5"/>
    <mergeCell ref="B6:G6"/>
    <mergeCell ref="B9:C9"/>
    <mergeCell ref="B23:G23"/>
    <mergeCell ref="B24:G24"/>
    <mergeCell ref="B26:C26"/>
    <mergeCell ref="B28:G28"/>
    <mergeCell ref="A15:G15"/>
    <mergeCell ref="A16:G16"/>
    <mergeCell ref="A17:G17"/>
    <mergeCell ref="A18:G18"/>
    <mergeCell ref="A56:G56"/>
    <mergeCell ref="A57:G57"/>
    <mergeCell ref="A81:G81"/>
    <mergeCell ref="A82:G82"/>
    <mergeCell ref="A83:A85"/>
    <mergeCell ref="G83:G85"/>
    <mergeCell ref="A79:F79"/>
    <mergeCell ref="G58:G60"/>
    <mergeCell ref="A58:A60"/>
    <mergeCell ref="A143:G143"/>
    <mergeCell ref="A103:F103"/>
    <mergeCell ref="A105:G105"/>
    <mergeCell ref="A106:G106"/>
    <mergeCell ref="A107:A109"/>
    <mergeCell ref="G107:G109"/>
    <mergeCell ref="A141:F141"/>
    <mergeCell ref="A41:G41"/>
    <mergeCell ref="A42:G42"/>
    <mergeCell ref="A43:A45"/>
    <mergeCell ref="G43:G45"/>
    <mergeCell ref="A54:F54"/>
    <mergeCell ref="A150:E150"/>
    <mergeCell ref="A151:F151"/>
    <mergeCell ref="A155:G155"/>
    <mergeCell ref="A144:E144"/>
    <mergeCell ref="A145:E145"/>
    <mergeCell ref="A146:E146"/>
    <mergeCell ref="A147:E147"/>
    <mergeCell ref="A148:E148"/>
    <mergeCell ref="A149:E149"/>
    <mergeCell ref="B164:E164"/>
    <mergeCell ref="B165:G165"/>
    <mergeCell ref="A163:G163"/>
    <mergeCell ref="A156:F156"/>
    <mergeCell ref="A157:F157"/>
    <mergeCell ref="A158:F158"/>
    <mergeCell ref="A159:F159"/>
    <mergeCell ref="A161:F161"/>
    <mergeCell ref="A160:F160"/>
    <mergeCell ref="A169:G169"/>
    <mergeCell ref="A172:F172"/>
    <mergeCell ref="A170:F170"/>
    <mergeCell ref="A171:F171"/>
    <mergeCell ref="A166:F166"/>
  </mergeCells>
  <dataValidations count="1">
    <dataValidation type="custom" allowBlank="1" showErrorMessage="1" error="Quanity must be a full lot size." promptTitle="Quantity" prompt="Number of individual plants." sqref="D75:D76 F133 D134 D93 D69 D66 D64 B122:B125 B119:B120 C102 C132 B88:C89 C87:D87 D89 E90 D122 D139 C90 D91 B111:B116 C115:D115 D116 B64 F116 B117:D117 B66 D78 D73 C99:C100 F120 D120 C47:C53 B69 C120:C122 D124:D125 C129:C130 D112 C95:C96 F122">
      <formula1>MOD(B47,B$60)=0</formula1>
    </dataValidation>
  </dataValidations>
  <hyperlinks>
    <hyperlink ref="A17" r:id="rId1"/>
    <hyperlink ref="B3:F3" r:id="rId2" display="http://csfs.colostate.edu/seedling-tree-nursery/seedling-nursery-inventory/"/>
    <hyperlink ref="G1" r:id="rId3" display="http://csfs.colostate.edu/seedling-tree-nursery/seedling-nursery-inventory/"/>
  </hyperlinks>
  <printOptions horizontalCentered="1"/>
  <pageMargins left="0.25" right="0.25" top="0.75" bottom="0.75" header="0.3" footer="0.3"/>
  <pageSetup orientation="portrait" verticalDpi="0" r:id="rId4"/>
  <rowBreaks count="4" manualBreakCount="4">
    <brk id="40" max="16383" man="1"/>
    <brk id="80" max="16383" man="1"/>
    <brk id="104" max="16383" man="1"/>
    <brk id="142" max="16383" man="1"/>
  </rowBreaks>
  <colBreaks count="1" manualBreakCount="1">
    <brk id="7" max="1048575" man="1"/>
  </colBreaks>
  <drawing r:id="rId5"/>
  <legacyDrawing r:id="rId6"/>
  <mc:AlternateContent xmlns:mc="http://schemas.openxmlformats.org/markup-compatibility/2006">
    <mc:Choice Requires="x14">
      <controls>
        <mc:AlternateContent xmlns:mc="http://schemas.openxmlformats.org/markup-compatibility/2006">
          <mc:Choice Requires="x14">
            <control shapeId="1067" r:id="rId7" name="Check Box 43">
              <controlPr defaultSize="0" autoFill="0" autoLine="0" autoPict="0" altText="Pick-up— We will contact you after your order has been received to schedule a pickup appointment for spring">
                <anchor moveWithCells="1">
                  <from>
                    <xdr:col>0</xdr:col>
                    <xdr:colOff>0</xdr:colOff>
                    <xdr:row>19</xdr:row>
                    <xdr:rowOff>180975</xdr:rowOff>
                  </from>
                  <to>
                    <xdr:col>9</xdr:col>
                    <xdr:colOff>9525</xdr:colOff>
                    <xdr:row>21</xdr:row>
                    <xdr:rowOff>9525</xdr:rowOff>
                  </to>
                </anchor>
              </controlPr>
            </control>
          </mc:Choice>
        </mc:AlternateContent>
        <mc:AlternateContent xmlns:mc="http://schemas.openxmlformats.org/markup-compatibility/2006">
          <mc:Choice Requires="x14">
            <control shapeId="1068" r:id="rId8" name="Check Box 44">
              <controlPr defaultSize="0" autoFill="0" autoLine="0" autoPict="0">
                <anchor moveWithCells="1">
                  <from>
                    <xdr:col>0</xdr:col>
                    <xdr:colOff>0</xdr:colOff>
                    <xdr:row>21</xdr:row>
                    <xdr:rowOff>0</xdr:rowOff>
                  </from>
                  <to>
                    <xdr:col>8</xdr:col>
                    <xdr:colOff>495300</xdr:colOff>
                    <xdr:row>22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 Rodas</dc:creator>
  <cp:lastModifiedBy>David Meeneghan</cp:lastModifiedBy>
  <cp:lastPrinted>2021-09-28T19:05:14Z</cp:lastPrinted>
  <dcterms:created xsi:type="dcterms:W3CDTF">2020-11-03T16:10:40Z</dcterms:created>
  <dcterms:modified xsi:type="dcterms:W3CDTF">2021-10-14T16:12:32Z</dcterms:modified>
</cp:coreProperties>
</file>